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 Flanagan\Documents\Final Cash Budget\2021-2022\"/>
    </mc:Choice>
  </mc:AlternateContent>
  <xr:revisionPtr revIDLastSave="0" documentId="8_{4F1EFD53-2558-4B00-A2BA-A97C526517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xpenses" sheetId="1" r:id="rId1"/>
    <sheet name="Income" sheetId="2" r:id="rId2"/>
    <sheet name="Income2" sheetId="3" r:id="rId3"/>
    <sheet name="Income3" sheetId="4" r:id="rId4"/>
    <sheet name="Capital Expenses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  <c r="F46" i="3"/>
  <c r="B46" i="3"/>
  <c r="D46" i="3"/>
  <c r="E24" i="1" l="1"/>
  <c r="E49" i="1" l="1"/>
  <c r="F54" i="4"/>
  <c r="B54" i="4"/>
  <c r="E44" i="1"/>
  <c r="E46" i="1" s="1"/>
  <c r="F20" i="6"/>
  <c r="D20" i="6"/>
  <c r="E50" i="1" l="1"/>
  <c r="F17" i="4"/>
  <c r="D17" i="4"/>
  <c r="B17" i="4"/>
  <c r="F12" i="4"/>
  <c r="D12" i="4"/>
  <c r="B12" i="4"/>
  <c r="F7" i="4"/>
  <c r="D7" i="4"/>
  <c r="B7" i="4"/>
  <c r="B26" i="4"/>
  <c r="D26" i="4"/>
  <c r="F26" i="4"/>
  <c r="G49" i="1"/>
  <c r="B20" i="6"/>
  <c r="C49" i="1" s="1"/>
  <c r="F29" i="3" l="1"/>
  <c r="F38" i="4"/>
  <c r="G24" i="1" l="1"/>
  <c r="B37" i="3" l="1"/>
  <c r="F34" i="4" l="1"/>
  <c r="F59" i="3"/>
  <c r="F55" i="3"/>
  <c r="F51" i="3"/>
  <c r="F37" i="3"/>
  <c r="F20" i="3"/>
  <c r="F17" i="3"/>
  <c r="F12" i="3"/>
  <c r="F8" i="3"/>
  <c r="F58" i="2"/>
  <c r="F51" i="2"/>
  <c r="F43" i="2"/>
  <c r="B38" i="4"/>
  <c r="B34" i="4"/>
  <c r="B59" i="3"/>
  <c r="B55" i="3"/>
  <c r="B51" i="3"/>
  <c r="B29" i="3"/>
  <c r="B20" i="3"/>
  <c r="B17" i="3"/>
  <c r="B12" i="3"/>
  <c r="B8" i="3"/>
  <c r="B58" i="2"/>
  <c r="B51" i="2"/>
  <c r="B43" i="2"/>
  <c r="B62" i="4" s="1"/>
  <c r="F62" i="4" l="1"/>
  <c r="G6" i="1" s="1"/>
  <c r="G8" i="1" s="1"/>
  <c r="C6" i="1"/>
  <c r="D12" i="3"/>
  <c r="D8" i="3"/>
  <c r="D38" i="4"/>
  <c r="D34" i="4"/>
  <c r="C8" i="1" l="1"/>
  <c r="D59" i="3"/>
  <c r="D55" i="3"/>
  <c r="D51" i="3"/>
  <c r="D37" i="3"/>
  <c r="D20" i="3"/>
  <c r="D29" i="3"/>
  <c r="D17" i="3"/>
  <c r="D58" i="2"/>
  <c r="D51" i="2"/>
  <c r="D43" i="2"/>
  <c r="D62" i="4" s="1"/>
  <c r="E6" i="1" s="1"/>
  <c r="E8" i="1" s="1"/>
  <c r="E52" i="1" s="1"/>
  <c r="G44" i="1" l="1"/>
  <c r="C44" i="1"/>
  <c r="C24" i="1"/>
  <c r="C46" i="1" l="1"/>
  <c r="C50" i="1" s="1"/>
  <c r="C52" i="1" s="1"/>
  <c r="G46" i="1"/>
  <c r="G50" i="1" s="1"/>
  <c r="G52" i="1" s="1"/>
</calcChain>
</file>

<file path=xl/sharedStrings.xml><?xml version="1.0" encoding="utf-8"?>
<sst xmlns="http://schemas.openxmlformats.org/spreadsheetml/2006/main" count="230" uniqueCount="197">
  <si>
    <t>RENTAL INCOME</t>
  </si>
  <si>
    <t>Interest &amp; Sundry</t>
  </si>
  <si>
    <t>TOTAL RECEIPTS</t>
  </si>
  <si>
    <t>DISBURSEMENTS</t>
  </si>
  <si>
    <t>OPERATING EXPENSES</t>
  </si>
  <si>
    <t>Salaries</t>
  </si>
  <si>
    <t>Seasonal Maintenance</t>
  </si>
  <si>
    <t>Utilities</t>
  </si>
  <si>
    <t>Truck &amp; Auto Expense</t>
  </si>
  <si>
    <t>Truck &amp; Auto Pet.</t>
  </si>
  <si>
    <t>Operating Supplies</t>
  </si>
  <si>
    <t>Refuse &amp; Snow Removal</t>
  </si>
  <si>
    <t>Rental Expense</t>
  </si>
  <si>
    <t>Market Security</t>
  </si>
  <si>
    <t>Financial Consultant</t>
  </si>
  <si>
    <t>Emp. Travel &amp; Reimburse</t>
  </si>
  <si>
    <t>Employee Benefits(Pension)</t>
  </si>
  <si>
    <t>Payroll Taxes</t>
  </si>
  <si>
    <t>Health Insurance/Life</t>
  </si>
  <si>
    <t>Legal Fees</t>
  </si>
  <si>
    <t>Auditing</t>
  </si>
  <si>
    <t>Health Insurance/Retirees</t>
  </si>
  <si>
    <t>Advertising &amp; Promotion</t>
  </si>
  <si>
    <t>Office Supplies</t>
  </si>
  <si>
    <t>Telephone</t>
  </si>
  <si>
    <t>Dues &amp; Subscriptions</t>
  </si>
  <si>
    <t xml:space="preserve">Local Property Assessment </t>
  </si>
  <si>
    <t>Directors Expense</t>
  </si>
  <si>
    <t>Directors Insurance</t>
  </si>
  <si>
    <t>Dental</t>
  </si>
  <si>
    <t>Total Operating &amp; Admin.</t>
  </si>
  <si>
    <t>OTHER PAYMENTS</t>
  </si>
  <si>
    <t>Capital Expenditures</t>
  </si>
  <si>
    <t>TOTAL DISBURSEMENTS</t>
  </si>
  <si>
    <t>SURPLUS (DEFICIT)</t>
  </si>
  <si>
    <t>Budget</t>
  </si>
  <si>
    <t>Proposed</t>
  </si>
  <si>
    <t>ADMIN EXPENSES</t>
  </si>
  <si>
    <t>LAND</t>
  </si>
  <si>
    <t>830 Jefferson, LLC (Sticky Lips)</t>
  </si>
  <si>
    <t>Ashland Oil Company</t>
  </si>
  <si>
    <t>Asti Real Estate Holdings, LLC</t>
  </si>
  <si>
    <t>Best Western</t>
  </si>
  <si>
    <t>Chase Manhatten Bank</t>
  </si>
  <si>
    <t>Clay Road Industrial Park</t>
  </si>
  <si>
    <t>DeCarolis Truck Rental</t>
  </si>
  <si>
    <t>Economy Self Storage</t>
  </si>
  <si>
    <t>Rebegg</t>
  </si>
  <si>
    <t>Holiday Inn</t>
  </si>
  <si>
    <t>J &amp; L Realty</t>
  </si>
  <si>
    <t>James Gudonis</t>
  </si>
  <si>
    <t>JBCJ Realty (Giambrone)</t>
  </si>
  <si>
    <t>Jefferson Assoc. (Tamarack)</t>
  </si>
  <si>
    <t>Jefferson Hotel Associates</t>
  </si>
  <si>
    <t>Jefferson/Henrietta Assoc.</t>
  </si>
  <si>
    <t>L&amp;L Company</t>
  </si>
  <si>
    <t>Lanovara Food Distributors</t>
  </si>
  <si>
    <t>LLS Company</t>
  </si>
  <si>
    <t>Metzger Gear</t>
  </si>
  <si>
    <t>Mike Papapanu</t>
  </si>
  <si>
    <t>Monro Muffler (AA&amp;L II Assoc.)</t>
  </si>
  <si>
    <t>Norry (85 Mushroom)</t>
  </si>
  <si>
    <t>Norry (100 Mushroom)</t>
  </si>
  <si>
    <t>Norry (105 Mushroom)</t>
  </si>
  <si>
    <t>Palmer Food Services</t>
  </si>
  <si>
    <t>Pittsford Realty Corporation</t>
  </si>
  <si>
    <t>Reed Properties</t>
  </si>
  <si>
    <t>Rochester Gas &amp; Electric</t>
  </si>
  <si>
    <t>Spectrum Land Company</t>
  </si>
  <si>
    <t>Tim Horton</t>
  </si>
  <si>
    <t>975 Jefferson Road LLC (J. Rose)</t>
  </si>
  <si>
    <t>ADMIN. BUILDING</t>
  </si>
  <si>
    <t>ProMark</t>
  </si>
  <si>
    <t>Basement</t>
  </si>
  <si>
    <t>Holy Childhood</t>
  </si>
  <si>
    <t>1st floor</t>
  </si>
  <si>
    <t>USDA</t>
  </si>
  <si>
    <t>WAREHOUSE 1</t>
  </si>
  <si>
    <t>Rochester Meats</t>
  </si>
  <si>
    <t>Palmer Food Service</t>
  </si>
  <si>
    <t>Niblack Foods</t>
  </si>
  <si>
    <t>Lean Life</t>
  </si>
  <si>
    <t>Skyport IT</t>
  </si>
  <si>
    <t>BUILDING # 1</t>
  </si>
  <si>
    <t>Genesee Stamp</t>
  </si>
  <si>
    <t>Lori's Natural Foods</t>
  </si>
  <si>
    <t>BUILDING # 2</t>
  </si>
  <si>
    <t>Alliance Door</t>
  </si>
  <si>
    <t>Sodam</t>
  </si>
  <si>
    <t>Ark Glass</t>
  </si>
  <si>
    <t>BUILDING # 3</t>
  </si>
  <si>
    <t>Stroehmann's</t>
  </si>
  <si>
    <t>Henrietta Vineyard Church</t>
  </si>
  <si>
    <t>Nathan's Soups</t>
  </si>
  <si>
    <t>BUILDING #4</t>
  </si>
  <si>
    <t>BUILDING # 5</t>
  </si>
  <si>
    <t>Crickler Vending</t>
  </si>
  <si>
    <t>BUILDING # 6</t>
  </si>
  <si>
    <t>David's Coffee</t>
  </si>
  <si>
    <t>Niblack</t>
  </si>
  <si>
    <t>A-1 Carpet Binding</t>
  </si>
  <si>
    <t>MT Schlenker Produce</t>
  </si>
  <si>
    <t>BUILDING # 7</t>
  </si>
  <si>
    <t>Regional Sports Center</t>
  </si>
  <si>
    <t>BUILDING # 8</t>
  </si>
  <si>
    <t>GM Welding</t>
  </si>
  <si>
    <t>BUILDING # 11</t>
  </si>
  <si>
    <t>BUILDING # 15</t>
  </si>
  <si>
    <t>Impact Technologies</t>
  </si>
  <si>
    <t>Unionplace, Sawyer, S&amp;T</t>
  </si>
  <si>
    <t>BUILDING # 16</t>
  </si>
  <si>
    <t>Western, Safelite</t>
  </si>
  <si>
    <t>BUILDING # 17</t>
  </si>
  <si>
    <t>Amer. Fr. &amp; Vegetable</t>
  </si>
  <si>
    <t>Newbury Park Pastries</t>
  </si>
  <si>
    <t>Gleason Chemical</t>
  </si>
  <si>
    <t>BUILDING # 18</t>
  </si>
  <si>
    <t>BUILDING # 19</t>
  </si>
  <si>
    <t>Coakley, L. Bradley</t>
  </si>
  <si>
    <t>Plunkett Foods</t>
  </si>
  <si>
    <t>Auto Concepts</t>
  </si>
  <si>
    <t>Lee, Kinequip, Feck</t>
  </si>
  <si>
    <t>Building #20</t>
  </si>
  <si>
    <t>Building #21</t>
  </si>
  <si>
    <t>Pepperidge</t>
  </si>
  <si>
    <t>Building #22</t>
  </si>
  <si>
    <t>Building #1 West</t>
  </si>
  <si>
    <t>Midnight Janitorial</t>
  </si>
  <si>
    <t>Building #2 West</t>
  </si>
  <si>
    <t>Building #3 West</t>
  </si>
  <si>
    <t>Building #4 West</t>
  </si>
  <si>
    <t>Smash It Sports</t>
  </si>
  <si>
    <t>Building #5 West</t>
  </si>
  <si>
    <t>Smash It Sports Training</t>
  </si>
  <si>
    <t xml:space="preserve">Building #6 West </t>
  </si>
  <si>
    <t>120 Mushroom</t>
  </si>
  <si>
    <t>Parking</t>
  </si>
  <si>
    <t>Total Rental Income</t>
  </si>
  <si>
    <t>Sealing/Parking Lots</t>
  </si>
  <si>
    <t>Striping</t>
  </si>
  <si>
    <t>Roofs</t>
  </si>
  <si>
    <t>Painting</t>
  </si>
  <si>
    <t>Guardrail/Fencing</t>
  </si>
  <si>
    <t>Drainage</t>
  </si>
  <si>
    <t>Paving</t>
  </si>
  <si>
    <t>200 Mushroom Blvd. LLC (DDS)</t>
  </si>
  <si>
    <t>Capital Expenses</t>
  </si>
  <si>
    <t>Total Capital Expenses</t>
  </si>
  <si>
    <t>McCarthy Tire Service/40 Mushroom</t>
  </si>
  <si>
    <t>Cheesy Eddie's</t>
  </si>
  <si>
    <t>Bambolino Play Center</t>
  </si>
  <si>
    <t>2020-2021</t>
  </si>
  <si>
    <t>Engineering 7 W</t>
  </si>
  <si>
    <t>Building 7 W (15,000)</t>
  </si>
  <si>
    <t>Engineering 8 W</t>
  </si>
  <si>
    <t>Kerry Tech Park/Castle, Inc.</t>
  </si>
  <si>
    <t>Pinecrest Associaties/Wigberto</t>
  </si>
  <si>
    <t>Regional Industrial/Mushroom Realty</t>
  </si>
  <si>
    <t>TBD</t>
  </si>
  <si>
    <t>BUILDING # 9</t>
  </si>
  <si>
    <t xml:space="preserve">Caruso/Revolution </t>
  </si>
  <si>
    <t>DeSain, Papas, Walgreens, Senator</t>
  </si>
  <si>
    <t>McCullagh, Healthy U, Cavco</t>
  </si>
  <si>
    <t>P&amp;J, Gudonis</t>
  </si>
  <si>
    <t>Henrietta Restaurant Supply</t>
  </si>
  <si>
    <t>Shewman Athletics</t>
  </si>
  <si>
    <t>Over Head/Entry Doors</t>
  </si>
  <si>
    <t>Commercial Insurance</t>
  </si>
  <si>
    <t>132/134</t>
  </si>
  <si>
    <t xml:space="preserve">Repairs &amp; Maintenance </t>
  </si>
  <si>
    <t>Equipment Rental</t>
  </si>
  <si>
    <t>153/172</t>
  </si>
  <si>
    <t>Other Professional Services</t>
  </si>
  <si>
    <t>162a</t>
  </si>
  <si>
    <t>151a</t>
  </si>
  <si>
    <t>130a</t>
  </si>
  <si>
    <t>Empire Val., Mission Health</t>
  </si>
  <si>
    <t>Lighting/Cameras</t>
  </si>
  <si>
    <t>Projected Actual</t>
  </si>
  <si>
    <t>2021-2022</t>
  </si>
  <si>
    <t xml:space="preserve">Building 9 </t>
  </si>
  <si>
    <t>Engineering 9 W</t>
  </si>
  <si>
    <t>Building 8 W (20,000)</t>
  </si>
  <si>
    <t xml:space="preserve">Building #7 West </t>
  </si>
  <si>
    <t xml:space="preserve">Building #8 West </t>
  </si>
  <si>
    <t>Meridian</t>
  </si>
  <si>
    <t>A Jar of Clay</t>
  </si>
  <si>
    <t>Donna Marie's Bakery</t>
  </si>
  <si>
    <t>Union Place Coffee Roasters</t>
  </si>
  <si>
    <t>Blue Toad</t>
  </si>
  <si>
    <t>McGrane/Precision Machine, S&amp;T</t>
  </si>
  <si>
    <t>Hank Parker/Empire Med.</t>
  </si>
  <si>
    <t>Cheesy Eddie's/HRS</t>
  </si>
  <si>
    <t>Meridian Associates/Revival</t>
  </si>
  <si>
    <t>Renard Leasing, Pinnacle</t>
  </si>
  <si>
    <t>Empire Med. - Leep Foods</t>
  </si>
  <si>
    <t xml:space="preserve">Oldham Gryska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</si>
</sst>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u val="singleAccounting"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42" fontId="2" fillId="0" borderId="0" xfId="0" applyNumberFormat="1" applyFont="1"/>
    <xf numFmtId="42" fontId="2" fillId="0" borderId="2" xfId="0" applyNumberFormat="1" applyFont="1" applyBorder="1"/>
    <xf numFmtId="42" fontId="5" fillId="0" borderId="0" xfId="0" applyNumberFormat="1" applyFont="1"/>
    <xf numFmtId="0" fontId="6" fillId="0" borderId="0" xfId="0" applyFont="1"/>
    <xf numFmtId="0" fontId="7" fillId="0" borderId="0" xfId="0" applyFont="1"/>
    <xf numFmtId="164" fontId="4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0" fontId="8" fillId="0" borderId="0" xfId="0" applyFont="1"/>
    <xf numFmtId="164" fontId="8" fillId="0" borderId="0" xfId="0" applyNumberFormat="1" applyFont="1"/>
    <xf numFmtId="164" fontId="8" fillId="0" borderId="2" xfId="1" applyNumberFormat="1" applyFont="1" applyBorder="1"/>
    <xf numFmtId="164" fontId="7" fillId="0" borderId="2" xfId="1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4" fontId="8" fillId="0" borderId="0" xfId="1" applyNumberFormat="1" applyFont="1" applyBorder="1"/>
    <xf numFmtId="0" fontId="8" fillId="0" borderId="0" xfId="0" applyFont="1" applyBorder="1"/>
    <xf numFmtId="0" fontId="0" fillId="0" borderId="0" xfId="0" applyAlignment="1">
      <alignment horizontal="right"/>
    </xf>
    <xf numFmtId="42" fontId="2" fillId="0" borderId="0" xfId="0" applyNumberFormat="1" applyFont="1" applyFill="1"/>
    <xf numFmtId="164" fontId="8" fillId="0" borderId="0" xfId="1" applyNumberFormat="1" applyFont="1" applyFill="1" applyBorder="1"/>
    <xf numFmtId="164" fontId="2" fillId="0" borderId="0" xfId="1" applyNumberFormat="1" applyFont="1" applyFill="1"/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2" fontId="2" fillId="0" borderId="0" xfId="0" applyNumberFormat="1" applyFont="1" applyBorder="1"/>
    <xf numFmtId="164" fontId="13" fillId="0" borderId="0" xfId="1" applyNumberFormat="1" applyFont="1" applyBorder="1"/>
    <xf numFmtId="0" fontId="4" fillId="0" borderId="2" xfId="0" applyFont="1" applyBorder="1" applyAlignment="1">
      <alignment horizontal="center"/>
    </xf>
    <xf numFmtId="164" fontId="8" fillId="0" borderId="0" xfId="1" applyNumberFormat="1" applyFont="1" applyFill="1"/>
    <xf numFmtId="0" fontId="2" fillId="0" borderId="0" xfId="0" applyFont="1" applyFill="1"/>
    <xf numFmtId="164" fontId="7" fillId="0" borderId="0" xfId="1" applyNumberFormat="1" applyFont="1" applyFill="1"/>
    <xf numFmtId="42" fontId="2" fillId="0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topLeftCell="B1" zoomScaleNormal="100" workbookViewId="0">
      <selection activeCell="C6" sqref="C6"/>
    </sheetView>
  </sheetViews>
  <sheetFormatPr defaultRowHeight="14.4" x14ac:dyDescent="0.3"/>
  <cols>
    <col min="1" max="1" width="7.88671875" style="27" hidden="1" customWidth="1"/>
    <col min="2" max="2" width="33.5546875" style="3" bestFit="1" customWidth="1"/>
    <col min="3" max="3" width="25.109375" bestFit="1" customWidth="1"/>
    <col min="4" max="4" width="10.5546875" customWidth="1"/>
    <col min="5" max="5" width="17.109375" bestFit="1" customWidth="1"/>
    <col min="6" max="6" width="8.5546875" customWidth="1"/>
    <col min="7" max="7" width="17.109375" bestFit="1" customWidth="1"/>
    <col min="9" max="9" width="16.88671875" bestFit="1" customWidth="1"/>
  </cols>
  <sheetData>
    <row r="1" spans="1:7" ht="17.399999999999999" x14ac:dyDescent="0.3">
      <c r="D1" s="2"/>
    </row>
    <row r="2" spans="1:7" ht="17.399999999999999" x14ac:dyDescent="0.3">
      <c r="D2" s="2"/>
    </row>
    <row r="3" spans="1:7" ht="17.399999999999999" x14ac:dyDescent="0.3">
      <c r="B3" s="2"/>
      <c r="C3" s="12" t="s">
        <v>178</v>
      </c>
      <c r="D3" s="12"/>
      <c r="E3" s="12" t="s">
        <v>35</v>
      </c>
      <c r="F3" s="5"/>
      <c r="G3" s="4" t="s">
        <v>36</v>
      </c>
    </row>
    <row r="4" spans="1:7" ht="18" thickBot="1" x14ac:dyDescent="0.35">
      <c r="B4" s="2"/>
      <c r="C4" s="6" t="s">
        <v>151</v>
      </c>
      <c r="D4" s="32"/>
      <c r="E4" s="35" t="s">
        <v>151</v>
      </c>
      <c r="F4" s="5"/>
      <c r="G4" s="6" t="s">
        <v>179</v>
      </c>
    </row>
    <row r="5" spans="1:7" ht="17.399999999999999" x14ac:dyDescent="0.3">
      <c r="B5" s="2"/>
    </row>
    <row r="6" spans="1:7" ht="17.399999999999999" x14ac:dyDescent="0.3">
      <c r="B6" s="2" t="s">
        <v>0</v>
      </c>
      <c r="C6" s="36">
        <f>Income3!B62</f>
        <v>3584400</v>
      </c>
      <c r="D6" s="17"/>
      <c r="E6" s="17">
        <f>Income3!D62</f>
        <v>3766800</v>
      </c>
      <c r="F6" s="17"/>
      <c r="G6" s="17">
        <f>Income3!F62</f>
        <v>3970999.96</v>
      </c>
    </row>
    <row r="7" spans="1:7" ht="18" thickBot="1" x14ac:dyDescent="0.35">
      <c r="B7" s="2" t="s">
        <v>1</v>
      </c>
      <c r="C7" s="20">
        <v>1000</v>
      </c>
      <c r="D7" s="25"/>
      <c r="E7" s="20">
        <v>15000</v>
      </c>
      <c r="F7" s="17"/>
      <c r="G7" s="20">
        <v>0</v>
      </c>
    </row>
    <row r="8" spans="1:7" ht="17.399999999999999" x14ac:dyDescent="0.3">
      <c r="B8" s="2" t="s">
        <v>2</v>
      </c>
      <c r="C8" s="17">
        <f>SUM(C6:C7)</f>
        <v>3585400</v>
      </c>
      <c r="D8" s="17"/>
      <c r="E8" s="17">
        <f t="shared" ref="E8" si="0">SUM(E6:E7)</f>
        <v>3781800</v>
      </c>
      <c r="F8" s="17"/>
      <c r="G8" s="17">
        <f>SUM(G6:G7)</f>
        <v>3970999.96</v>
      </c>
    </row>
    <row r="9" spans="1:7" ht="17.399999999999999" x14ac:dyDescent="0.3">
      <c r="B9" s="2"/>
    </row>
    <row r="10" spans="1:7" ht="17.399999999999999" x14ac:dyDescent="0.3">
      <c r="B10" s="23" t="s">
        <v>3</v>
      </c>
    </row>
    <row r="11" spans="1:7" ht="17.399999999999999" x14ac:dyDescent="0.3">
      <c r="B11" s="23" t="s">
        <v>4</v>
      </c>
    </row>
    <row r="12" spans="1:7" ht="17.399999999999999" x14ac:dyDescent="0.3">
      <c r="B12" s="2" t="s">
        <v>5</v>
      </c>
      <c r="C12" s="28">
        <v>110000</v>
      </c>
      <c r="D12" s="7"/>
      <c r="E12" s="7">
        <v>110000</v>
      </c>
      <c r="F12" s="2"/>
      <c r="G12" s="7">
        <v>115000</v>
      </c>
    </row>
    <row r="13" spans="1:7" ht="17.399999999999999" x14ac:dyDescent="0.3">
      <c r="B13" s="2" t="s">
        <v>6</v>
      </c>
      <c r="C13" s="28">
        <v>31000</v>
      </c>
      <c r="D13" s="7"/>
      <c r="E13" s="7">
        <v>30000</v>
      </c>
      <c r="F13" s="2"/>
      <c r="G13" s="7">
        <v>35000</v>
      </c>
    </row>
    <row r="14" spans="1:7" ht="17.399999999999999" x14ac:dyDescent="0.3">
      <c r="A14" s="27">
        <v>149</v>
      </c>
      <c r="B14" s="2" t="s">
        <v>7</v>
      </c>
      <c r="C14" s="28">
        <v>55000</v>
      </c>
      <c r="D14" s="7"/>
      <c r="E14" s="7">
        <v>65000</v>
      </c>
      <c r="F14" s="2"/>
      <c r="G14" s="7">
        <v>75000</v>
      </c>
    </row>
    <row r="15" spans="1:7" ht="17.399999999999999" x14ac:dyDescent="0.3">
      <c r="A15" s="27">
        <v>155</v>
      </c>
      <c r="B15" s="2" t="s">
        <v>167</v>
      </c>
      <c r="C15" s="28">
        <v>68000</v>
      </c>
      <c r="D15" s="7"/>
      <c r="E15" s="7">
        <v>68000</v>
      </c>
      <c r="F15" s="2"/>
      <c r="G15" s="7">
        <v>70000</v>
      </c>
    </row>
    <row r="16" spans="1:7" ht="17.399999999999999" x14ac:dyDescent="0.3">
      <c r="A16" s="27">
        <v>127</v>
      </c>
      <c r="B16" s="2" t="s">
        <v>8</v>
      </c>
      <c r="C16" s="28">
        <v>7000</v>
      </c>
      <c r="D16" s="7"/>
      <c r="E16" s="7">
        <v>10000</v>
      </c>
      <c r="F16" s="2"/>
      <c r="G16" s="7">
        <v>10000</v>
      </c>
    </row>
    <row r="17" spans="1:7" ht="17.399999999999999" x14ac:dyDescent="0.3">
      <c r="A17" s="27">
        <v>140</v>
      </c>
      <c r="B17" s="2" t="s">
        <v>9</v>
      </c>
      <c r="C17" s="28">
        <v>5000</v>
      </c>
      <c r="D17" s="7"/>
      <c r="E17" s="7">
        <v>9000</v>
      </c>
      <c r="F17" s="2"/>
      <c r="G17" s="7">
        <v>9000</v>
      </c>
    </row>
    <row r="18" spans="1:7" ht="17.399999999999999" x14ac:dyDescent="0.3">
      <c r="A18" s="27">
        <v>121</v>
      </c>
      <c r="B18" s="2" t="s">
        <v>169</v>
      </c>
      <c r="C18" s="28">
        <v>50000</v>
      </c>
      <c r="D18" s="7"/>
      <c r="E18" s="7">
        <v>55000</v>
      </c>
      <c r="F18" s="2"/>
      <c r="G18" s="28">
        <v>70000</v>
      </c>
    </row>
    <row r="19" spans="1:7" ht="17.399999999999999" x14ac:dyDescent="0.3">
      <c r="A19" s="27">
        <v>128</v>
      </c>
      <c r="B19" s="2" t="s">
        <v>10</v>
      </c>
      <c r="C19" s="28">
        <v>10000</v>
      </c>
      <c r="D19" s="7"/>
      <c r="E19" s="7">
        <v>10000</v>
      </c>
      <c r="F19" s="2"/>
      <c r="G19" s="7">
        <v>15000</v>
      </c>
    </row>
    <row r="20" spans="1:7" ht="17.399999999999999" x14ac:dyDescent="0.3">
      <c r="A20" s="27">
        <v>131</v>
      </c>
      <c r="B20" s="2" t="s">
        <v>170</v>
      </c>
      <c r="C20" s="28">
        <v>5000</v>
      </c>
      <c r="D20" s="7"/>
      <c r="E20" s="7">
        <v>5000</v>
      </c>
      <c r="F20" s="2"/>
      <c r="G20" s="7">
        <v>5000</v>
      </c>
    </row>
    <row r="21" spans="1:7" ht="17.399999999999999" x14ac:dyDescent="0.3">
      <c r="A21" s="27" t="s">
        <v>175</v>
      </c>
      <c r="B21" s="2" t="s">
        <v>11</v>
      </c>
      <c r="C21" s="28">
        <v>22000</v>
      </c>
      <c r="D21" s="7"/>
      <c r="E21" s="7">
        <v>23000</v>
      </c>
      <c r="F21" s="2"/>
      <c r="G21" s="7">
        <v>25000</v>
      </c>
    </row>
    <row r="22" spans="1:7" ht="17.399999999999999" x14ac:dyDescent="0.3">
      <c r="A22" s="27">
        <v>135</v>
      </c>
      <c r="B22" s="2" t="s">
        <v>12</v>
      </c>
      <c r="C22" s="28">
        <v>3000</v>
      </c>
      <c r="D22" s="7"/>
      <c r="E22" s="7">
        <v>3000</v>
      </c>
      <c r="F22" s="2"/>
      <c r="G22" s="7">
        <v>3000</v>
      </c>
    </row>
    <row r="23" spans="1:7" ht="18" thickBot="1" x14ac:dyDescent="0.35">
      <c r="A23" s="27" t="s">
        <v>168</v>
      </c>
      <c r="B23" s="2" t="s">
        <v>13</v>
      </c>
      <c r="C23" s="39">
        <v>22000</v>
      </c>
      <c r="D23" s="33"/>
      <c r="E23" s="8">
        <v>22000</v>
      </c>
      <c r="F23" s="2"/>
      <c r="G23" s="8">
        <v>25000</v>
      </c>
    </row>
    <row r="24" spans="1:7" ht="18" x14ac:dyDescent="0.35">
      <c r="A24" s="27">
        <v>186</v>
      </c>
      <c r="B24" s="2"/>
      <c r="C24" s="9">
        <f>SUM(C12:C23)</f>
        <v>388000</v>
      </c>
      <c r="D24" s="9"/>
      <c r="E24" s="9">
        <f>SUM(E12:E23)</f>
        <v>410000</v>
      </c>
      <c r="F24" s="9"/>
      <c r="G24" s="9">
        <f t="shared" ref="G24" si="1">SUM(G12:G23)</f>
        <v>457000</v>
      </c>
    </row>
    <row r="25" spans="1:7" ht="17.399999999999999" x14ac:dyDescent="0.3">
      <c r="A25" s="27" t="s">
        <v>173</v>
      </c>
      <c r="B25" s="23" t="s">
        <v>37</v>
      </c>
    </row>
    <row r="26" spans="1:7" ht="17.399999999999999" x14ac:dyDescent="0.3">
      <c r="B26" s="2" t="s">
        <v>5</v>
      </c>
      <c r="C26" s="28">
        <v>180000</v>
      </c>
      <c r="D26" s="7"/>
      <c r="E26" s="7">
        <v>180000</v>
      </c>
      <c r="F26" s="2"/>
      <c r="G26" s="7">
        <v>186000</v>
      </c>
    </row>
    <row r="27" spans="1:7" ht="17.399999999999999" x14ac:dyDescent="0.3">
      <c r="B27" s="2" t="s">
        <v>14</v>
      </c>
      <c r="C27" s="28">
        <v>6000</v>
      </c>
      <c r="D27" s="7"/>
      <c r="E27" s="7">
        <v>6000</v>
      </c>
      <c r="F27" s="2"/>
      <c r="G27" s="7">
        <v>7000</v>
      </c>
    </row>
    <row r="28" spans="1:7" ht="17.399999999999999" x14ac:dyDescent="0.3">
      <c r="A28" s="27">
        <v>150</v>
      </c>
      <c r="B28" s="2" t="s">
        <v>15</v>
      </c>
      <c r="C28" s="28">
        <v>500</v>
      </c>
      <c r="D28" s="7"/>
      <c r="E28" s="7">
        <v>5000</v>
      </c>
      <c r="F28" s="2"/>
      <c r="G28" s="7">
        <v>5000</v>
      </c>
    </row>
    <row r="29" spans="1:7" ht="17.399999999999999" x14ac:dyDescent="0.3">
      <c r="A29" s="27">
        <v>166</v>
      </c>
      <c r="B29" s="2" t="s">
        <v>16</v>
      </c>
      <c r="C29" s="28">
        <v>33000</v>
      </c>
      <c r="D29" s="7"/>
      <c r="E29" s="7">
        <v>33000</v>
      </c>
      <c r="F29" s="2"/>
      <c r="G29" s="7">
        <v>38000</v>
      </c>
    </row>
    <row r="30" spans="1:7" ht="17.399999999999999" x14ac:dyDescent="0.3">
      <c r="A30" s="27">
        <v>152</v>
      </c>
      <c r="B30" s="2" t="s">
        <v>17</v>
      </c>
      <c r="C30" s="28">
        <v>26000</v>
      </c>
      <c r="D30" s="28"/>
      <c r="E30" s="28">
        <v>26000</v>
      </c>
      <c r="F30" s="2"/>
      <c r="G30" s="7">
        <v>27000</v>
      </c>
    </row>
    <row r="31" spans="1:7" ht="17.399999999999999" x14ac:dyDescent="0.3">
      <c r="A31" s="27">
        <v>159</v>
      </c>
      <c r="B31" s="2" t="s">
        <v>18</v>
      </c>
      <c r="C31" s="28">
        <v>75000</v>
      </c>
      <c r="D31" s="7"/>
      <c r="E31" s="7">
        <v>75000</v>
      </c>
      <c r="F31" s="2"/>
      <c r="G31" s="7">
        <v>80000</v>
      </c>
    </row>
    <row r="32" spans="1:7" ht="17.399999999999999" x14ac:dyDescent="0.3">
      <c r="A32" s="27">
        <v>158</v>
      </c>
      <c r="B32" s="2" t="s">
        <v>19</v>
      </c>
      <c r="C32" s="28">
        <v>36000</v>
      </c>
      <c r="D32" s="7"/>
      <c r="E32" s="7">
        <v>36000</v>
      </c>
      <c r="F32" s="2"/>
      <c r="G32" s="7">
        <v>37000</v>
      </c>
    </row>
    <row r="33" spans="1:7" ht="17.399999999999999" x14ac:dyDescent="0.3">
      <c r="A33" s="27">
        <v>157</v>
      </c>
      <c r="B33" s="2" t="s">
        <v>20</v>
      </c>
      <c r="C33" s="28">
        <v>12000</v>
      </c>
      <c r="D33" s="7"/>
      <c r="E33" s="7">
        <v>17000</v>
      </c>
      <c r="F33" s="2"/>
      <c r="G33" s="7">
        <v>15000</v>
      </c>
    </row>
    <row r="34" spans="1:7" ht="17.399999999999999" x14ac:dyDescent="0.3">
      <c r="A34" s="27">
        <v>160</v>
      </c>
      <c r="B34" s="37" t="s">
        <v>172</v>
      </c>
      <c r="C34" s="28">
        <v>11000</v>
      </c>
      <c r="D34" s="7"/>
      <c r="E34" s="7">
        <v>40000</v>
      </c>
      <c r="F34" s="2"/>
      <c r="G34" s="7">
        <v>40000</v>
      </c>
    </row>
    <row r="35" spans="1:7" ht="17.399999999999999" x14ac:dyDescent="0.3">
      <c r="A35" s="27">
        <v>165</v>
      </c>
      <c r="B35" s="2" t="s">
        <v>21</v>
      </c>
      <c r="C35" s="28">
        <v>20000</v>
      </c>
      <c r="D35" s="7"/>
      <c r="E35" s="7">
        <v>21000</v>
      </c>
      <c r="F35" s="2"/>
      <c r="G35" s="7">
        <v>21000</v>
      </c>
    </row>
    <row r="36" spans="1:7" ht="17.399999999999999" x14ac:dyDescent="0.3">
      <c r="A36" s="27">
        <v>161</v>
      </c>
      <c r="B36" s="2" t="s">
        <v>22</v>
      </c>
      <c r="C36" s="28">
        <v>6000</v>
      </c>
      <c r="D36" s="7"/>
      <c r="E36" s="7">
        <v>6000</v>
      </c>
      <c r="F36" s="2"/>
      <c r="G36" s="7">
        <v>6000</v>
      </c>
    </row>
    <row r="37" spans="1:7" ht="17.399999999999999" x14ac:dyDescent="0.3">
      <c r="A37" s="27">
        <v>138</v>
      </c>
      <c r="B37" s="2" t="s">
        <v>23</v>
      </c>
      <c r="C37" s="28">
        <v>6500</v>
      </c>
      <c r="D37" s="7"/>
      <c r="E37" s="7">
        <v>8500</v>
      </c>
      <c r="F37" s="2"/>
      <c r="G37" s="7">
        <v>7000</v>
      </c>
    </row>
    <row r="38" spans="1:7" ht="17.399999999999999" x14ac:dyDescent="0.3">
      <c r="A38" s="27">
        <v>156</v>
      </c>
      <c r="B38" s="2" t="s">
        <v>24</v>
      </c>
      <c r="C38" s="28">
        <v>7000</v>
      </c>
      <c r="D38" s="7"/>
      <c r="E38" s="7">
        <v>7000</v>
      </c>
      <c r="F38" s="2"/>
      <c r="G38" s="7">
        <v>5000</v>
      </c>
    </row>
    <row r="39" spans="1:7" ht="17.399999999999999" x14ac:dyDescent="0.3">
      <c r="A39" s="27" t="s">
        <v>174</v>
      </c>
      <c r="B39" s="2" t="s">
        <v>25</v>
      </c>
      <c r="C39" s="28">
        <v>6000</v>
      </c>
      <c r="D39" s="7"/>
      <c r="E39" s="7">
        <v>7000</v>
      </c>
      <c r="F39" s="2"/>
      <c r="G39" s="7">
        <v>7000</v>
      </c>
    </row>
    <row r="40" spans="1:7" ht="17.399999999999999" x14ac:dyDescent="0.3">
      <c r="A40" s="27">
        <v>154</v>
      </c>
      <c r="B40" s="2" t="s">
        <v>26</v>
      </c>
      <c r="C40" s="28">
        <v>110000</v>
      </c>
      <c r="D40" s="7"/>
      <c r="E40" s="7">
        <v>115000</v>
      </c>
      <c r="F40" s="2"/>
      <c r="G40" s="7">
        <v>120000</v>
      </c>
    </row>
    <row r="41" spans="1:7" ht="17.399999999999999" x14ac:dyDescent="0.3">
      <c r="A41" s="27" t="s">
        <v>171</v>
      </c>
      <c r="B41" s="2" t="s">
        <v>27</v>
      </c>
      <c r="C41" s="28">
        <v>2000</v>
      </c>
      <c r="D41" s="7"/>
      <c r="E41" s="7">
        <v>15000</v>
      </c>
      <c r="F41" s="2"/>
      <c r="G41" s="7">
        <v>15000</v>
      </c>
    </row>
    <row r="42" spans="1:7" ht="17.399999999999999" x14ac:dyDescent="0.3">
      <c r="A42" s="27">
        <v>175</v>
      </c>
      <c r="B42" s="2" t="s">
        <v>28</v>
      </c>
      <c r="C42" s="28">
        <v>7000</v>
      </c>
      <c r="D42" s="7"/>
      <c r="E42" s="7">
        <v>7000</v>
      </c>
      <c r="F42" s="2"/>
      <c r="G42" s="7">
        <v>7000</v>
      </c>
    </row>
    <row r="43" spans="1:7" ht="18" thickBot="1" x14ac:dyDescent="0.35">
      <c r="A43" s="27">
        <v>181</v>
      </c>
      <c r="B43" s="2" t="s">
        <v>29</v>
      </c>
      <c r="C43" s="39">
        <v>3000</v>
      </c>
      <c r="D43" s="33"/>
      <c r="E43" s="8">
        <v>3500</v>
      </c>
      <c r="F43" s="2"/>
      <c r="G43" s="8">
        <v>4000</v>
      </c>
    </row>
    <row r="44" spans="1:7" ht="18" x14ac:dyDescent="0.35">
      <c r="A44" s="27">
        <v>139</v>
      </c>
      <c r="B44" s="2"/>
      <c r="C44" s="9">
        <f>SUM(C26:C43)</f>
        <v>547000</v>
      </c>
      <c r="D44" s="9"/>
      <c r="E44" s="9">
        <f>SUM(E26:E43)</f>
        <v>608000</v>
      </c>
      <c r="F44" s="9"/>
      <c r="G44" s="9">
        <f>SUM(G26:G43)</f>
        <v>627000</v>
      </c>
    </row>
    <row r="45" spans="1:7" ht="17.399999999999999" x14ac:dyDescent="0.3">
      <c r="A45" s="27">
        <v>164</v>
      </c>
      <c r="B45" s="2"/>
    </row>
    <row r="46" spans="1:7" ht="18" x14ac:dyDescent="0.35">
      <c r="B46" s="2" t="s">
        <v>30</v>
      </c>
      <c r="C46" s="9">
        <f>SUM(C44+C24)</f>
        <v>935000</v>
      </c>
      <c r="D46" s="9"/>
      <c r="E46" s="9">
        <f t="shared" ref="E46" si="2">SUM(E44+E24)</f>
        <v>1018000</v>
      </c>
      <c r="F46" s="9"/>
      <c r="G46" s="9">
        <f>SUM(G44+G24)</f>
        <v>1084000</v>
      </c>
    </row>
    <row r="47" spans="1:7" ht="17.399999999999999" x14ac:dyDescent="0.3">
      <c r="B47" s="2"/>
    </row>
    <row r="48" spans="1:7" ht="17.399999999999999" x14ac:dyDescent="0.3">
      <c r="B48" s="23" t="s">
        <v>31</v>
      </c>
    </row>
    <row r="49" spans="2:7" ht="17.399999999999999" x14ac:dyDescent="0.3">
      <c r="B49" s="2" t="s">
        <v>32</v>
      </c>
      <c r="C49" s="17">
        <f>'Capital Expenses'!B20</f>
        <v>1480000</v>
      </c>
      <c r="D49" s="17"/>
      <c r="E49" s="17">
        <f>'Capital Expenses'!D20</f>
        <v>1713000</v>
      </c>
      <c r="F49" s="17"/>
      <c r="G49" s="17">
        <f>'Capital Expenses'!F20</f>
        <v>1862000</v>
      </c>
    </row>
    <row r="50" spans="2:7" ht="17.399999999999999" x14ac:dyDescent="0.3">
      <c r="B50" s="2" t="s">
        <v>33</v>
      </c>
      <c r="C50" s="19">
        <f>SUM(C49+C46)</f>
        <v>2415000</v>
      </c>
      <c r="D50" s="19"/>
      <c r="E50" s="19">
        <f t="shared" ref="E50" si="3">SUM(E49+E46)</f>
        <v>2731000</v>
      </c>
      <c r="F50" s="19"/>
      <c r="G50" s="19">
        <f>SUM(G49+G46)</f>
        <v>2946000</v>
      </c>
    </row>
    <row r="51" spans="2:7" ht="17.399999999999999" x14ac:dyDescent="0.3">
      <c r="B51" s="2"/>
    </row>
    <row r="52" spans="2:7" ht="17.399999999999999" x14ac:dyDescent="0.3">
      <c r="B52" s="2" t="s">
        <v>34</v>
      </c>
      <c r="C52" s="19">
        <f>C8-C50</f>
        <v>1170400</v>
      </c>
      <c r="D52" s="19"/>
      <c r="E52" s="19">
        <f t="shared" ref="E52:G52" si="4">E8-E50</f>
        <v>1050800</v>
      </c>
      <c r="F52" s="19"/>
      <c r="G52" s="19">
        <f t="shared" si="4"/>
        <v>1024999.96</v>
      </c>
    </row>
  </sheetData>
  <pageMargins left="0.7" right="0.7" top="0.75" bottom="0.75" header="0.3" footer="0.3"/>
  <pageSetup paperSize="5" scale="80" orientation="portrait" r:id="rId1"/>
  <headerFooter>
    <oddHeader xml:space="preserve">&amp;C&amp;"-,Bold"&amp;14Final Cash Budget
Genesee Valley Regional Market Authority
2021-2022&amp;"-,Regular"&amp;11
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1"/>
  <sheetViews>
    <sheetView view="pageLayout" topLeftCell="A43" zoomScaleNormal="100" workbookViewId="0">
      <selection activeCell="F31" sqref="F31:F33"/>
    </sheetView>
  </sheetViews>
  <sheetFormatPr defaultColWidth="8.88671875" defaultRowHeight="18" x14ac:dyDescent="0.35"/>
  <cols>
    <col min="1" max="1" width="37.33203125" style="11" customWidth="1"/>
    <col min="2" max="2" width="20.5546875" style="16" customWidth="1"/>
    <col min="3" max="3" width="8.88671875" style="11"/>
    <col min="4" max="4" width="15.5546875" style="16" bestFit="1" customWidth="1"/>
    <col min="5" max="5" width="8.88671875" style="11"/>
    <col min="6" max="6" width="15.5546875" style="16" bestFit="1" customWidth="1"/>
    <col min="7" max="16384" width="8.88671875" style="11"/>
  </cols>
  <sheetData>
    <row r="1" spans="1:6" x14ac:dyDescent="0.35">
      <c r="A1" s="10" t="s">
        <v>0</v>
      </c>
      <c r="B1" s="15"/>
      <c r="C1" s="2"/>
      <c r="D1" s="15"/>
      <c r="E1" s="2"/>
      <c r="F1" s="15"/>
    </row>
    <row r="2" spans="1:6" x14ac:dyDescent="0.35">
      <c r="A2" s="2" t="s">
        <v>38</v>
      </c>
      <c r="B2" s="12" t="s">
        <v>178</v>
      </c>
      <c r="C2" s="2"/>
      <c r="D2" s="12" t="s">
        <v>35</v>
      </c>
      <c r="E2" s="2"/>
      <c r="F2" s="12" t="s">
        <v>36</v>
      </c>
    </row>
    <row r="3" spans="1:6" x14ac:dyDescent="0.35">
      <c r="A3" s="2"/>
      <c r="B3" s="14" t="s">
        <v>151</v>
      </c>
      <c r="C3" s="2"/>
      <c r="D3" s="14" t="s">
        <v>151</v>
      </c>
      <c r="E3" s="2"/>
      <c r="F3" s="14" t="s">
        <v>179</v>
      </c>
    </row>
    <row r="4" spans="1:6" x14ac:dyDescent="0.35">
      <c r="A4" s="11" t="s">
        <v>145</v>
      </c>
      <c r="B4" s="16">
        <v>42500</v>
      </c>
      <c r="D4" s="16">
        <v>45500</v>
      </c>
      <c r="F4" s="16">
        <v>42500</v>
      </c>
    </row>
    <row r="5" spans="1:6" x14ac:dyDescent="0.35">
      <c r="A5" s="11" t="s">
        <v>39</v>
      </c>
      <c r="B5" s="38">
        <v>66500</v>
      </c>
      <c r="D5" s="16">
        <v>66500</v>
      </c>
      <c r="F5" s="38">
        <v>66500</v>
      </c>
    </row>
    <row r="6" spans="1:6" x14ac:dyDescent="0.35">
      <c r="A6" s="11" t="s">
        <v>70</v>
      </c>
      <c r="B6" s="16">
        <v>10600</v>
      </c>
      <c r="D6" s="16">
        <v>10400</v>
      </c>
      <c r="F6" s="16">
        <v>10400</v>
      </c>
    </row>
    <row r="7" spans="1:6" x14ac:dyDescent="0.35">
      <c r="A7" s="11" t="s">
        <v>186</v>
      </c>
      <c r="B7" s="16">
        <v>9400</v>
      </c>
      <c r="D7" s="16">
        <v>9400</v>
      </c>
      <c r="F7" s="16">
        <v>9400</v>
      </c>
    </row>
    <row r="8" spans="1:6" x14ac:dyDescent="0.35">
      <c r="A8" s="11" t="s">
        <v>40</v>
      </c>
      <c r="B8" s="16">
        <v>17600</v>
      </c>
      <c r="D8" s="16">
        <v>17600</v>
      </c>
      <c r="F8" s="16">
        <v>17600</v>
      </c>
    </row>
    <row r="9" spans="1:6" x14ac:dyDescent="0.35">
      <c r="A9" s="11" t="s">
        <v>41</v>
      </c>
      <c r="B9" s="38">
        <v>3000</v>
      </c>
      <c r="D9" s="16">
        <v>13800</v>
      </c>
      <c r="F9" s="38">
        <v>13800</v>
      </c>
    </row>
    <row r="10" spans="1:6" x14ac:dyDescent="0.35">
      <c r="A10" s="11" t="s">
        <v>42</v>
      </c>
      <c r="B10" s="38">
        <v>41000</v>
      </c>
      <c r="D10" s="16">
        <v>54600</v>
      </c>
      <c r="F10" s="38">
        <v>68200</v>
      </c>
    </row>
    <row r="11" spans="1:6" x14ac:dyDescent="0.35">
      <c r="A11" s="11" t="s">
        <v>43</v>
      </c>
      <c r="B11" s="16">
        <v>79300</v>
      </c>
      <c r="D11" s="16">
        <v>79000</v>
      </c>
      <c r="F11" s="16">
        <v>81900</v>
      </c>
    </row>
    <row r="12" spans="1:6" x14ac:dyDescent="0.35">
      <c r="A12" s="11" t="s">
        <v>44</v>
      </c>
      <c r="B12" s="16">
        <v>19700</v>
      </c>
      <c r="D12" s="16">
        <v>19700</v>
      </c>
      <c r="F12" s="16">
        <v>19700</v>
      </c>
    </row>
    <row r="13" spans="1:6" x14ac:dyDescent="0.35">
      <c r="A13" s="11" t="s">
        <v>45</v>
      </c>
      <c r="B13" s="16">
        <v>38000</v>
      </c>
      <c r="D13" s="16">
        <v>38000</v>
      </c>
      <c r="F13" s="16">
        <v>38000</v>
      </c>
    </row>
    <row r="14" spans="1:6" x14ac:dyDescent="0.35">
      <c r="A14" s="11" t="s">
        <v>196</v>
      </c>
      <c r="B14" s="16">
        <v>22200</v>
      </c>
      <c r="D14" s="16">
        <v>22200</v>
      </c>
      <c r="F14" s="16">
        <v>23300</v>
      </c>
    </row>
    <row r="15" spans="1:6" x14ac:dyDescent="0.35">
      <c r="A15" s="11" t="s">
        <v>46</v>
      </c>
      <c r="B15" s="16">
        <v>21400</v>
      </c>
      <c r="D15" s="16">
        <v>21200</v>
      </c>
      <c r="F15" s="16">
        <v>21400</v>
      </c>
    </row>
    <row r="16" spans="1:6" x14ac:dyDescent="0.35">
      <c r="A16" s="11" t="s">
        <v>155</v>
      </c>
      <c r="B16" s="16">
        <v>5800</v>
      </c>
      <c r="D16" s="16">
        <v>5800</v>
      </c>
      <c r="F16" s="16">
        <v>5800</v>
      </c>
    </row>
    <row r="17" spans="1:6" x14ac:dyDescent="0.35">
      <c r="A17" s="11" t="s">
        <v>48</v>
      </c>
      <c r="B17" s="16">
        <v>76500</v>
      </c>
      <c r="D17" s="16">
        <v>76500</v>
      </c>
      <c r="F17" s="16">
        <v>76500</v>
      </c>
    </row>
    <row r="18" spans="1:6" x14ac:dyDescent="0.35">
      <c r="A18" s="11" t="s">
        <v>49</v>
      </c>
      <c r="B18" s="16">
        <v>26100</v>
      </c>
      <c r="D18" s="16">
        <v>25500</v>
      </c>
      <c r="F18" s="16">
        <v>26100</v>
      </c>
    </row>
    <row r="19" spans="1:6" x14ac:dyDescent="0.35">
      <c r="A19" s="11" t="s">
        <v>50</v>
      </c>
      <c r="B19" s="16">
        <v>3000</v>
      </c>
      <c r="D19" s="16">
        <v>3000</v>
      </c>
      <c r="F19" s="16">
        <v>3000</v>
      </c>
    </row>
    <row r="20" spans="1:6" x14ac:dyDescent="0.35">
      <c r="A20" s="11" t="s">
        <v>51</v>
      </c>
      <c r="B20" s="16">
        <v>19300</v>
      </c>
      <c r="D20" s="16">
        <v>19300</v>
      </c>
      <c r="F20" s="16">
        <v>19300</v>
      </c>
    </row>
    <row r="21" spans="1:6" x14ac:dyDescent="0.35">
      <c r="A21" s="11" t="s">
        <v>52</v>
      </c>
      <c r="B21" s="16">
        <v>168700</v>
      </c>
      <c r="D21" s="16">
        <v>168000</v>
      </c>
      <c r="F21" s="16">
        <v>168700</v>
      </c>
    </row>
    <row r="22" spans="1:6" x14ac:dyDescent="0.35">
      <c r="A22" s="11" t="s">
        <v>53</v>
      </c>
      <c r="B22" s="16">
        <v>69500</v>
      </c>
      <c r="D22" s="16">
        <v>69500</v>
      </c>
      <c r="F22" s="16">
        <v>69500</v>
      </c>
    </row>
    <row r="23" spans="1:6" x14ac:dyDescent="0.35">
      <c r="A23" s="11" t="s">
        <v>54</v>
      </c>
      <c r="B23" s="16">
        <v>55000</v>
      </c>
      <c r="D23" s="16">
        <v>54000</v>
      </c>
      <c r="F23" s="16">
        <v>55000</v>
      </c>
    </row>
    <row r="24" spans="1:6" x14ac:dyDescent="0.35">
      <c r="A24" s="11" t="s">
        <v>55</v>
      </c>
      <c r="B24" s="16">
        <v>21800</v>
      </c>
      <c r="D24" s="16">
        <v>20000</v>
      </c>
      <c r="F24" s="16">
        <v>21800</v>
      </c>
    </row>
    <row r="25" spans="1:6" x14ac:dyDescent="0.35">
      <c r="A25" s="11" t="s">
        <v>56</v>
      </c>
      <c r="B25" s="16">
        <v>22100</v>
      </c>
      <c r="D25" s="16">
        <v>21500</v>
      </c>
      <c r="F25" s="16">
        <v>22100</v>
      </c>
    </row>
    <row r="26" spans="1:6" x14ac:dyDescent="0.35">
      <c r="A26" s="11" t="s">
        <v>57</v>
      </c>
      <c r="B26" s="16">
        <v>27000</v>
      </c>
      <c r="D26" s="16">
        <v>27000</v>
      </c>
      <c r="F26" s="16">
        <v>28800</v>
      </c>
    </row>
    <row r="27" spans="1:6" x14ac:dyDescent="0.35">
      <c r="A27" s="11" t="s">
        <v>148</v>
      </c>
      <c r="B27" s="16">
        <v>25300</v>
      </c>
      <c r="D27" s="16">
        <v>25300</v>
      </c>
      <c r="F27" s="16">
        <v>25300</v>
      </c>
    </row>
    <row r="28" spans="1:6" x14ac:dyDescent="0.35">
      <c r="A28" s="11" t="s">
        <v>58</v>
      </c>
      <c r="B28" s="16">
        <v>20800</v>
      </c>
      <c r="D28" s="16">
        <v>20000</v>
      </c>
      <c r="F28" s="16">
        <v>20800</v>
      </c>
    </row>
    <row r="29" spans="1:6" x14ac:dyDescent="0.35">
      <c r="A29" s="11" t="s">
        <v>59</v>
      </c>
      <c r="B29" s="16">
        <v>23300</v>
      </c>
      <c r="D29" s="16">
        <v>22900</v>
      </c>
      <c r="F29" s="16">
        <v>23300</v>
      </c>
    </row>
    <row r="30" spans="1:6" x14ac:dyDescent="0.35">
      <c r="A30" s="11" t="s">
        <v>60</v>
      </c>
      <c r="B30" s="16">
        <v>21700</v>
      </c>
      <c r="D30" s="16">
        <v>21700</v>
      </c>
      <c r="F30" s="16">
        <v>21700</v>
      </c>
    </row>
    <row r="31" spans="1:6" x14ac:dyDescent="0.35">
      <c r="A31" s="11" t="s">
        <v>61</v>
      </c>
      <c r="B31" s="38">
        <v>5400</v>
      </c>
      <c r="D31" s="16">
        <v>8700</v>
      </c>
      <c r="F31" s="38">
        <v>12300</v>
      </c>
    </row>
    <row r="32" spans="1:6" x14ac:dyDescent="0.35">
      <c r="A32" s="11" t="s">
        <v>62</v>
      </c>
      <c r="B32" s="38">
        <v>16100</v>
      </c>
      <c r="D32" s="16">
        <v>25800</v>
      </c>
      <c r="F32" s="38">
        <v>36500</v>
      </c>
    </row>
    <row r="33" spans="1:6" x14ac:dyDescent="0.35">
      <c r="A33" s="11" t="s">
        <v>63</v>
      </c>
      <c r="B33" s="38">
        <v>5400</v>
      </c>
      <c r="D33" s="16">
        <v>8700</v>
      </c>
      <c r="F33" s="38">
        <v>12300</v>
      </c>
    </row>
    <row r="34" spans="1:6" x14ac:dyDescent="0.35">
      <c r="A34" s="11" t="s">
        <v>64</v>
      </c>
      <c r="B34" s="16">
        <v>10800</v>
      </c>
      <c r="D34" s="16">
        <v>10800</v>
      </c>
      <c r="F34" s="16">
        <v>10800</v>
      </c>
    </row>
    <row r="35" spans="1:6" x14ac:dyDescent="0.35">
      <c r="A35" s="11" t="s">
        <v>156</v>
      </c>
      <c r="B35" s="16">
        <v>16100</v>
      </c>
      <c r="D35" s="16">
        <v>16100</v>
      </c>
      <c r="F35" s="16">
        <v>16100</v>
      </c>
    </row>
    <row r="36" spans="1:6" x14ac:dyDescent="0.35">
      <c r="A36" s="11" t="s">
        <v>65</v>
      </c>
      <c r="B36" s="16">
        <v>26100</v>
      </c>
      <c r="D36" s="16">
        <v>25300</v>
      </c>
      <c r="F36" s="16">
        <v>26100</v>
      </c>
    </row>
    <row r="37" spans="1:6" x14ac:dyDescent="0.35">
      <c r="A37" s="11" t="s">
        <v>47</v>
      </c>
      <c r="B37" s="16">
        <v>27000</v>
      </c>
      <c r="D37" s="16">
        <v>27000</v>
      </c>
      <c r="F37" s="16">
        <v>27000</v>
      </c>
    </row>
    <row r="38" spans="1:6" x14ac:dyDescent="0.35">
      <c r="A38" s="11" t="s">
        <v>66</v>
      </c>
      <c r="B38" s="16">
        <v>12900</v>
      </c>
      <c r="D38" s="16">
        <v>12900</v>
      </c>
      <c r="F38" s="16">
        <v>12900</v>
      </c>
    </row>
    <row r="39" spans="1:6" x14ac:dyDescent="0.35">
      <c r="A39" s="11" t="s">
        <v>157</v>
      </c>
      <c r="B39" s="16">
        <v>43900</v>
      </c>
      <c r="D39" s="16">
        <v>43900</v>
      </c>
      <c r="F39" s="16">
        <v>43900</v>
      </c>
    </row>
    <row r="40" spans="1:6" x14ac:dyDescent="0.35">
      <c r="A40" s="11" t="s">
        <v>67</v>
      </c>
      <c r="B40" s="16">
        <v>36700</v>
      </c>
      <c r="D40" s="16">
        <v>36700</v>
      </c>
      <c r="F40" s="16">
        <v>39600</v>
      </c>
    </row>
    <row r="41" spans="1:6" x14ac:dyDescent="0.35">
      <c r="A41" s="11" t="s">
        <v>68</v>
      </c>
      <c r="B41" s="16">
        <v>91300</v>
      </c>
      <c r="D41" s="16">
        <v>91300</v>
      </c>
      <c r="F41" s="16">
        <v>91300</v>
      </c>
    </row>
    <row r="42" spans="1:6" ht="18.600000000000001" thickBot="1" x14ac:dyDescent="0.4">
      <c r="A42" s="11" t="s">
        <v>69</v>
      </c>
      <c r="B42" s="21">
        <v>19500</v>
      </c>
      <c r="D42" s="21">
        <v>19500</v>
      </c>
      <c r="F42" s="21">
        <v>19500</v>
      </c>
    </row>
    <row r="43" spans="1:6" x14ac:dyDescent="0.35">
      <c r="B43" s="16">
        <f>SUM(B4:B42)</f>
        <v>1268300</v>
      </c>
      <c r="D43" s="16">
        <f>SUM(D4:D42)</f>
        <v>1304600</v>
      </c>
      <c r="F43" s="16">
        <f>SUM(F4:F42)</f>
        <v>1348700</v>
      </c>
    </row>
    <row r="44" spans="1:6" x14ac:dyDescent="0.35">
      <c r="A44" s="11" t="s">
        <v>71</v>
      </c>
    </row>
    <row r="45" spans="1:6" x14ac:dyDescent="0.35">
      <c r="A45" s="11" t="s">
        <v>72</v>
      </c>
      <c r="B45" s="16">
        <v>22700</v>
      </c>
      <c r="D45" s="16">
        <v>21600</v>
      </c>
      <c r="F45" s="16">
        <v>22700</v>
      </c>
    </row>
    <row r="46" spans="1:6" x14ac:dyDescent="0.35">
      <c r="A46" s="11" t="s">
        <v>161</v>
      </c>
      <c r="B46" s="16">
        <v>27500</v>
      </c>
      <c r="D46" s="16">
        <v>25500</v>
      </c>
      <c r="F46" s="16">
        <v>27500</v>
      </c>
    </row>
    <row r="47" spans="1:6" x14ac:dyDescent="0.35">
      <c r="A47" s="11" t="s">
        <v>73</v>
      </c>
      <c r="B47" s="16">
        <v>6800</v>
      </c>
      <c r="D47" s="16">
        <v>6800</v>
      </c>
      <c r="F47" s="16">
        <v>6800</v>
      </c>
    </row>
    <row r="48" spans="1:6" x14ac:dyDescent="0.35">
      <c r="A48" s="11" t="s">
        <v>74</v>
      </c>
      <c r="B48" s="16">
        <v>25200</v>
      </c>
      <c r="D48" s="16">
        <v>25200</v>
      </c>
      <c r="F48" s="16">
        <v>25800</v>
      </c>
    </row>
    <row r="49" spans="1:6" x14ac:dyDescent="0.35">
      <c r="A49" s="11" t="s">
        <v>75</v>
      </c>
      <c r="B49" s="16">
        <v>11300</v>
      </c>
      <c r="D49" s="16">
        <v>15200</v>
      </c>
      <c r="F49" s="16">
        <v>15000</v>
      </c>
    </row>
    <row r="50" spans="1:6" ht="18.600000000000001" thickBot="1" x14ac:dyDescent="0.4">
      <c r="A50" s="11" t="s">
        <v>76</v>
      </c>
      <c r="B50" s="21">
        <v>18300</v>
      </c>
      <c r="D50" s="21">
        <v>18300</v>
      </c>
      <c r="F50" s="21">
        <v>18300</v>
      </c>
    </row>
    <row r="51" spans="1:6" x14ac:dyDescent="0.35">
      <c r="B51" s="16">
        <f>SUM(B45:B50)</f>
        <v>111800</v>
      </c>
      <c r="D51" s="16">
        <f>SUM(D45:D50)</f>
        <v>112600</v>
      </c>
      <c r="F51" s="16">
        <f>SUM(F45:F50)</f>
        <v>116100</v>
      </c>
    </row>
    <row r="52" spans="1:6" x14ac:dyDescent="0.35">
      <c r="A52" s="11" t="s">
        <v>77</v>
      </c>
    </row>
    <row r="53" spans="1:6" x14ac:dyDescent="0.35">
      <c r="A53" s="11" t="s">
        <v>78</v>
      </c>
      <c r="B53" s="16">
        <v>71000</v>
      </c>
      <c r="D53" s="16">
        <v>67800</v>
      </c>
      <c r="F53" s="16">
        <v>71000</v>
      </c>
    </row>
    <row r="54" spans="1:6" x14ac:dyDescent="0.35">
      <c r="A54" s="11" t="s">
        <v>79</v>
      </c>
      <c r="B54" s="16">
        <v>17600</v>
      </c>
      <c r="D54" s="16">
        <v>17600</v>
      </c>
      <c r="F54" s="16">
        <v>18000</v>
      </c>
    </row>
    <row r="55" spans="1:6" x14ac:dyDescent="0.35">
      <c r="A55" s="11" t="s">
        <v>80</v>
      </c>
      <c r="B55" s="16">
        <v>28000</v>
      </c>
      <c r="D55" s="16">
        <v>27800</v>
      </c>
      <c r="F55" s="16">
        <v>28600</v>
      </c>
    </row>
    <row r="56" spans="1:6" x14ac:dyDescent="0.35">
      <c r="A56" s="11" t="s">
        <v>81</v>
      </c>
      <c r="B56" s="16">
        <v>13700</v>
      </c>
      <c r="D56" s="16">
        <v>13700</v>
      </c>
      <c r="F56" s="16">
        <v>13700</v>
      </c>
    </row>
    <row r="57" spans="1:6" ht="18.600000000000001" thickBot="1" x14ac:dyDescent="0.4">
      <c r="A57" s="11" t="s">
        <v>82</v>
      </c>
      <c r="B57" s="21">
        <v>15000</v>
      </c>
      <c r="D57" s="21">
        <v>15000</v>
      </c>
      <c r="F57" s="21">
        <v>15000</v>
      </c>
    </row>
    <row r="58" spans="1:6" x14ac:dyDescent="0.35">
      <c r="B58" s="16">
        <f>SUM(B53:B57)</f>
        <v>145300</v>
      </c>
      <c r="D58" s="16">
        <f>SUM(D53:D57)</f>
        <v>141900</v>
      </c>
      <c r="F58" s="16">
        <f>SUM(F53:F57)</f>
        <v>146300</v>
      </c>
    </row>
    <row r="59" spans="1:6" x14ac:dyDescent="0.35">
      <c r="B59" s="11"/>
      <c r="D59" s="11"/>
      <c r="F59" s="11"/>
    </row>
    <row r="60" spans="1:6" x14ac:dyDescent="0.35">
      <c r="B60" s="11"/>
      <c r="D60" s="11"/>
      <c r="F60" s="11"/>
    </row>
    <row r="61" spans="1:6" x14ac:dyDescent="0.35">
      <c r="B61" s="11"/>
      <c r="D61" s="11"/>
      <c r="F61" s="11"/>
    </row>
  </sheetData>
  <pageMargins left="0.7" right="0.7" top="0.75" bottom="0.75" header="0.3" footer="0.3"/>
  <pageSetup paperSize="5" scale="84" orientation="portrait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9"/>
  <sheetViews>
    <sheetView view="pageLayout" topLeftCell="A43" zoomScaleNormal="100" workbookViewId="0">
      <selection activeCell="F35" sqref="F35"/>
    </sheetView>
  </sheetViews>
  <sheetFormatPr defaultColWidth="8.88671875" defaultRowHeight="17.399999999999999" x14ac:dyDescent="0.3"/>
  <cols>
    <col min="1" max="1" width="38.6640625" style="18" bestFit="1" customWidth="1"/>
    <col min="2" max="2" width="15.5546875" style="17" bestFit="1" customWidth="1"/>
    <col min="3" max="3" width="8.88671875" style="18"/>
    <col min="4" max="4" width="15.5546875" style="17" bestFit="1" customWidth="1"/>
    <col min="5" max="5" width="8.88671875" style="18"/>
    <col min="6" max="6" width="15.5546875" style="17" bestFit="1" customWidth="1"/>
    <col min="7" max="16384" width="8.88671875" style="18"/>
  </cols>
  <sheetData>
    <row r="1" spans="1:6" x14ac:dyDescent="0.3">
      <c r="A1" s="2"/>
      <c r="B1" s="12" t="s">
        <v>178</v>
      </c>
      <c r="C1" s="2"/>
      <c r="D1" s="12" t="s">
        <v>35</v>
      </c>
      <c r="E1" s="2"/>
      <c r="F1" s="12" t="s">
        <v>36</v>
      </c>
    </row>
    <row r="2" spans="1:6" x14ac:dyDescent="0.3">
      <c r="A2" s="2"/>
      <c r="B2" s="14" t="s">
        <v>151</v>
      </c>
      <c r="C2" s="2"/>
      <c r="D2" s="14" t="s">
        <v>151</v>
      </c>
      <c r="E2" s="2"/>
      <c r="F2" s="14" t="s">
        <v>179</v>
      </c>
    </row>
    <row r="3" spans="1:6" ht="18" x14ac:dyDescent="0.35">
      <c r="A3" s="11" t="s">
        <v>83</v>
      </c>
      <c r="B3" s="16"/>
      <c r="C3" s="11"/>
      <c r="D3" s="16"/>
    </row>
    <row r="4" spans="1:6" ht="18" x14ac:dyDescent="0.35">
      <c r="A4" s="11" t="s">
        <v>88</v>
      </c>
      <c r="B4" s="16">
        <v>18000</v>
      </c>
      <c r="C4" s="11"/>
      <c r="D4" s="16">
        <v>18000</v>
      </c>
      <c r="F4" s="17">
        <v>18000</v>
      </c>
    </row>
    <row r="5" spans="1:6" ht="18" x14ac:dyDescent="0.35">
      <c r="A5" s="11" t="s">
        <v>84</v>
      </c>
      <c r="B5" s="16">
        <v>7000</v>
      </c>
      <c r="C5" s="11"/>
      <c r="D5" s="16">
        <v>7000</v>
      </c>
      <c r="F5" s="17">
        <v>7000</v>
      </c>
    </row>
    <row r="6" spans="1:6" ht="18" x14ac:dyDescent="0.35">
      <c r="A6" s="11" t="s">
        <v>89</v>
      </c>
      <c r="B6" s="16">
        <v>17800</v>
      </c>
      <c r="C6" s="11"/>
      <c r="D6" s="16">
        <v>17800</v>
      </c>
      <c r="F6" s="17">
        <v>18100</v>
      </c>
    </row>
    <row r="7" spans="1:6" ht="18.600000000000001" thickBot="1" x14ac:dyDescent="0.4">
      <c r="A7" s="11" t="s">
        <v>85</v>
      </c>
      <c r="B7" s="21">
        <v>134000</v>
      </c>
      <c r="C7" s="11"/>
      <c r="D7" s="21">
        <v>134000</v>
      </c>
      <c r="F7" s="20">
        <v>134000</v>
      </c>
    </row>
    <row r="8" spans="1:6" ht="18" x14ac:dyDescent="0.35">
      <c r="A8" s="11"/>
      <c r="B8" s="16">
        <f>SUM(B4:B7)</f>
        <v>176800</v>
      </c>
      <c r="C8" s="11"/>
      <c r="D8" s="16">
        <f>SUM(D4:D7)</f>
        <v>176800</v>
      </c>
      <c r="F8" s="17">
        <f>SUM(F4:F7)</f>
        <v>177100</v>
      </c>
    </row>
    <row r="9" spans="1:6" ht="18" x14ac:dyDescent="0.35">
      <c r="A9" s="11" t="s">
        <v>86</v>
      </c>
      <c r="B9" s="16"/>
      <c r="C9" s="11"/>
      <c r="D9" s="16"/>
    </row>
    <row r="10" spans="1:6" ht="18" x14ac:dyDescent="0.35">
      <c r="A10" s="11" t="s">
        <v>164</v>
      </c>
      <c r="B10" s="16">
        <v>49500</v>
      </c>
      <c r="C10" s="11"/>
      <c r="D10" s="16">
        <v>55600</v>
      </c>
      <c r="F10" s="17">
        <v>70000</v>
      </c>
    </row>
    <row r="11" spans="1:6" ht="18.600000000000001" thickBot="1" x14ac:dyDescent="0.4">
      <c r="A11" s="11" t="s">
        <v>87</v>
      </c>
      <c r="B11" s="21">
        <v>47900</v>
      </c>
      <c r="C11" s="11"/>
      <c r="D11" s="21">
        <v>47900</v>
      </c>
      <c r="F11" s="20">
        <v>47900</v>
      </c>
    </row>
    <row r="12" spans="1:6" ht="18" x14ac:dyDescent="0.35">
      <c r="A12" s="11"/>
      <c r="B12" s="16">
        <f>SUM(B10:B11)</f>
        <v>97400</v>
      </c>
      <c r="C12" s="11"/>
      <c r="D12" s="16">
        <f>SUM(D10:D11)</f>
        <v>103500</v>
      </c>
      <c r="F12" s="17">
        <f>SUM(F10:F11)</f>
        <v>117900</v>
      </c>
    </row>
    <row r="13" spans="1:6" x14ac:dyDescent="0.3">
      <c r="A13" s="18" t="s">
        <v>90</v>
      </c>
    </row>
    <row r="14" spans="1:6" x14ac:dyDescent="0.3">
      <c r="A14" s="18" t="s">
        <v>193</v>
      </c>
      <c r="B14" s="17">
        <v>15000</v>
      </c>
      <c r="D14" s="17">
        <v>19200</v>
      </c>
      <c r="F14" s="17">
        <v>18000</v>
      </c>
    </row>
    <row r="15" spans="1:6" x14ac:dyDescent="0.3">
      <c r="A15" s="18" t="s">
        <v>92</v>
      </c>
      <c r="B15" s="17">
        <v>10900</v>
      </c>
      <c r="D15" s="17">
        <v>10900</v>
      </c>
      <c r="F15" s="17">
        <v>10900</v>
      </c>
    </row>
    <row r="16" spans="1:6" ht="18" thickBot="1" x14ac:dyDescent="0.35">
      <c r="A16" s="18" t="s">
        <v>93</v>
      </c>
      <c r="B16" s="20">
        <v>21200</v>
      </c>
      <c r="D16" s="20">
        <v>21200</v>
      </c>
      <c r="F16" s="20">
        <v>21700</v>
      </c>
    </row>
    <row r="17" spans="1:6" x14ac:dyDescent="0.3">
      <c r="B17" s="17">
        <f>SUM(B14:B16)</f>
        <v>47100</v>
      </c>
      <c r="D17" s="17">
        <f>SUM(D14:D16)</f>
        <v>51300</v>
      </c>
      <c r="F17" s="17">
        <f>SUM(F14:F16)</f>
        <v>50600</v>
      </c>
    </row>
    <row r="18" spans="1:6" x14ac:dyDescent="0.3">
      <c r="A18" s="18" t="s">
        <v>94</v>
      </c>
    </row>
    <row r="19" spans="1:6" ht="18" thickBot="1" x14ac:dyDescent="0.35">
      <c r="A19" s="18" t="s">
        <v>91</v>
      </c>
      <c r="B19" s="20">
        <v>218800</v>
      </c>
      <c r="D19" s="20">
        <v>218800</v>
      </c>
      <c r="F19" s="20">
        <v>218800</v>
      </c>
    </row>
    <row r="20" spans="1:6" x14ac:dyDescent="0.3">
      <c r="B20" s="17">
        <f>SUM(B19)</f>
        <v>218800</v>
      </c>
      <c r="D20" s="17">
        <f>SUM(D19)</f>
        <v>218800</v>
      </c>
      <c r="F20" s="17">
        <f>SUM(F19)</f>
        <v>218800</v>
      </c>
    </row>
    <row r="21" spans="1:6" x14ac:dyDescent="0.3">
      <c r="A21" s="18" t="s">
        <v>95</v>
      </c>
    </row>
    <row r="22" spans="1:6" x14ac:dyDescent="0.3">
      <c r="A22" s="18" t="s">
        <v>96</v>
      </c>
      <c r="B22" s="17">
        <v>97000</v>
      </c>
      <c r="D22" s="17">
        <v>95100</v>
      </c>
      <c r="F22" s="17">
        <v>97000</v>
      </c>
    </row>
    <row r="24" spans="1:6" x14ac:dyDescent="0.3">
      <c r="A24" s="18" t="s">
        <v>97</v>
      </c>
    </row>
    <row r="25" spans="1:6" x14ac:dyDescent="0.3">
      <c r="A25" s="18" t="s">
        <v>98</v>
      </c>
      <c r="B25" s="17">
        <v>22200</v>
      </c>
      <c r="D25" s="17">
        <v>22200</v>
      </c>
      <c r="F25" s="17">
        <v>22200</v>
      </c>
    </row>
    <row r="26" spans="1:6" x14ac:dyDescent="0.3">
      <c r="A26" s="18" t="s">
        <v>99</v>
      </c>
      <c r="B26" s="17">
        <v>26900</v>
      </c>
      <c r="D26" s="17">
        <v>26900</v>
      </c>
      <c r="F26" s="17">
        <v>26900</v>
      </c>
    </row>
    <row r="27" spans="1:6" x14ac:dyDescent="0.3">
      <c r="A27" s="18" t="s">
        <v>100</v>
      </c>
      <c r="B27" s="17">
        <v>9000</v>
      </c>
      <c r="D27" s="17">
        <v>9000</v>
      </c>
      <c r="F27" s="17">
        <v>9000</v>
      </c>
    </row>
    <row r="28" spans="1:6" ht="18" thickBot="1" x14ac:dyDescent="0.35">
      <c r="A28" s="18" t="s">
        <v>101</v>
      </c>
      <c r="B28" s="20">
        <v>30000</v>
      </c>
      <c r="D28" s="20">
        <v>30000</v>
      </c>
      <c r="F28" s="20">
        <v>30000</v>
      </c>
    </row>
    <row r="29" spans="1:6" x14ac:dyDescent="0.3">
      <c r="B29" s="17">
        <f>SUM(B25:B28)</f>
        <v>88100</v>
      </c>
      <c r="D29" s="17">
        <f>SUM(D25:D28)</f>
        <v>88100</v>
      </c>
      <c r="F29" s="17">
        <f>SUM(F25:F28)</f>
        <v>88100</v>
      </c>
    </row>
    <row r="30" spans="1:6" x14ac:dyDescent="0.3">
      <c r="A30" s="18" t="s">
        <v>102</v>
      </c>
    </row>
    <row r="31" spans="1:6" x14ac:dyDescent="0.3">
      <c r="A31" s="18" t="s">
        <v>103</v>
      </c>
      <c r="B31" s="36">
        <v>52000</v>
      </c>
      <c r="D31" s="17">
        <v>52000</v>
      </c>
      <c r="F31" s="36">
        <v>52000</v>
      </c>
    </row>
    <row r="33" spans="1:6" x14ac:dyDescent="0.3">
      <c r="A33" s="18" t="s">
        <v>104</v>
      </c>
    </row>
    <row r="34" spans="1:6" x14ac:dyDescent="0.3">
      <c r="A34" s="18" t="s">
        <v>119</v>
      </c>
      <c r="B34" s="17">
        <v>10000</v>
      </c>
      <c r="D34" s="17">
        <v>9900</v>
      </c>
      <c r="F34" s="17">
        <v>10000</v>
      </c>
    </row>
    <row r="35" spans="1:6" x14ac:dyDescent="0.3">
      <c r="A35" s="18" t="s">
        <v>105</v>
      </c>
      <c r="B35" s="17">
        <v>9200</v>
      </c>
      <c r="D35" s="17">
        <v>9200</v>
      </c>
      <c r="F35" s="17">
        <v>9200</v>
      </c>
    </row>
    <row r="36" spans="1:6" ht="18" thickBot="1" x14ac:dyDescent="0.35">
      <c r="A36" s="18" t="s">
        <v>120</v>
      </c>
      <c r="B36" s="20">
        <v>21600</v>
      </c>
      <c r="D36" s="20">
        <v>21600</v>
      </c>
      <c r="F36" s="20">
        <v>21600</v>
      </c>
    </row>
    <row r="37" spans="1:6" x14ac:dyDescent="0.3">
      <c r="B37" s="17">
        <f>SUM(B34:B36)</f>
        <v>40800</v>
      </c>
      <c r="D37" s="17">
        <f>SUM(D34:D36)</f>
        <v>40700</v>
      </c>
      <c r="F37" s="17">
        <f>SUM(F34:F36)</f>
        <v>40800</v>
      </c>
    </row>
    <row r="39" spans="1:6" x14ac:dyDescent="0.3">
      <c r="A39" s="18" t="s">
        <v>159</v>
      </c>
    </row>
    <row r="40" spans="1:6" x14ac:dyDescent="0.3">
      <c r="A40" s="18" t="s">
        <v>158</v>
      </c>
      <c r="B40" s="17">
        <v>2000</v>
      </c>
      <c r="D40" s="17">
        <v>8000</v>
      </c>
      <c r="F40" s="17">
        <v>12000</v>
      </c>
    </row>
    <row r="41" spans="1:6" x14ac:dyDescent="0.3">
      <c r="A41" s="18" t="s">
        <v>158</v>
      </c>
      <c r="B41" s="17">
        <v>2150</v>
      </c>
      <c r="D41" s="17">
        <v>8600</v>
      </c>
      <c r="F41" s="17">
        <v>13000</v>
      </c>
    </row>
    <row r="42" spans="1:6" x14ac:dyDescent="0.3">
      <c r="A42" s="18" t="s">
        <v>189</v>
      </c>
      <c r="B42" s="17">
        <v>6200</v>
      </c>
      <c r="D42" s="17">
        <v>8300</v>
      </c>
      <c r="F42" s="17">
        <v>12400</v>
      </c>
    </row>
    <row r="43" spans="1:6" x14ac:dyDescent="0.3">
      <c r="A43" s="18" t="s">
        <v>187</v>
      </c>
      <c r="B43" s="17">
        <v>15000</v>
      </c>
      <c r="D43" s="17">
        <v>19900</v>
      </c>
      <c r="F43" s="17">
        <v>29800</v>
      </c>
    </row>
    <row r="44" spans="1:6" x14ac:dyDescent="0.3">
      <c r="A44" s="18" t="s">
        <v>99</v>
      </c>
      <c r="B44" s="17">
        <v>25700</v>
      </c>
      <c r="D44" s="17">
        <v>27400</v>
      </c>
      <c r="F44" s="17">
        <v>44200</v>
      </c>
    </row>
    <row r="45" spans="1:6" ht="18" thickBot="1" x14ac:dyDescent="0.35">
      <c r="A45" s="18" t="s">
        <v>188</v>
      </c>
      <c r="B45" s="20">
        <v>4000</v>
      </c>
      <c r="D45" s="20">
        <v>7800</v>
      </c>
      <c r="F45" s="20">
        <v>11700</v>
      </c>
    </row>
    <row r="46" spans="1:6" x14ac:dyDescent="0.3">
      <c r="B46" s="17">
        <f>SUM(B40:B45)</f>
        <v>55050</v>
      </c>
      <c r="D46" s="17">
        <f>SUM(D40:D45)</f>
        <v>80000</v>
      </c>
      <c r="F46" s="30">
        <f>SUM(F40:F45)</f>
        <v>123100</v>
      </c>
    </row>
    <row r="48" spans="1:6" x14ac:dyDescent="0.3">
      <c r="A48" s="18" t="s">
        <v>106</v>
      </c>
    </row>
    <row r="49" spans="1:6" x14ac:dyDescent="0.3">
      <c r="A49" s="18" t="s">
        <v>121</v>
      </c>
      <c r="B49" s="17">
        <v>81000</v>
      </c>
      <c r="D49" s="17">
        <v>81000</v>
      </c>
      <c r="F49" s="17">
        <v>81000</v>
      </c>
    </row>
    <row r="50" spans="1:6" ht="18" thickBot="1" x14ac:dyDescent="0.35">
      <c r="A50" s="18" t="s">
        <v>162</v>
      </c>
      <c r="B50" s="20">
        <v>35700</v>
      </c>
      <c r="D50" s="20">
        <v>35700</v>
      </c>
      <c r="F50" s="20">
        <v>35900</v>
      </c>
    </row>
    <row r="51" spans="1:6" x14ac:dyDescent="0.3">
      <c r="B51" s="17">
        <f>SUM(B49:B50)</f>
        <v>116700</v>
      </c>
      <c r="D51" s="17">
        <f>SUM(D49:D50)</f>
        <v>116700</v>
      </c>
      <c r="F51" s="17">
        <f>SUM(F49:F50)</f>
        <v>116900</v>
      </c>
    </row>
    <row r="52" spans="1:6" x14ac:dyDescent="0.3">
      <c r="A52" s="18" t="s">
        <v>107</v>
      </c>
    </row>
    <row r="53" spans="1:6" x14ac:dyDescent="0.3">
      <c r="A53" s="18" t="s">
        <v>108</v>
      </c>
      <c r="B53" s="17">
        <v>17000</v>
      </c>
      <c r="D53" s="17">
        <v>17200</v>
      </c>
      <c r="F53" s="17">
        <v>17000</v>
      </c>
    </row>
    <row r="54" spans="1:6" ht="18" thickBot="1" x14ac:dyDescent="0.35">
      <c r="A54" s="18" t="s">
        <v>109</v>
      </c>
      <c r="B54" s="20">
        <v>21800</v>
      </c>
      <c r="D54" s="20">
        <v>21800</v>
      </c>
      <c r="F54" s="20">
        <v>21800</v>
      </c>
    </row>
    <row r="55" spans="1:6" x14ac:dyDescent="0.3">
      <c r="B55" s="17">
        <f>SUM(B53:B54)</f>
        <v>38800</v>
      </c>
      <c r="D55" s="17">
        <f>SUM(D53:D54)</f>
        <v>39000</v>
      </c>
      <c r="F55" s="17">
        <f>SUM(F53:F54)</f>
        <v>38800</v>
      </c>
    </row>
    <row r="56" spans="1:6" x14ac:dyDescent="0.3">
      <c r="A56" s="18" t="s">
        <v>110</v>
      </c>
    </row>
    <row r="57" spans="1:6" x14ac:dyDescent="0.3">
      <c r="A57" s="18" t="s">
        <v>111</v>
      </c>
      <c r="B57" s="17">
        <v>49600</v>
      </c>
      <c r="D57" s="17">
        <v>49100</v>
      </c>
      <c r="F57" s="17">
        <v>50000</v>
      </c>
    </row>
    <row r="58" spans="1:6" ht="18" thickBot="1" x14ac:dyDescent="0.35">
      <c r="A58" s="18" t="s">
        <v>190</v>
      </c>
      <c r="B58" s="20">
        <v>31400</v>
      </c>
      <c r="D58" s="20">
        <v>32600</v>
      </c>
      <c r="F58" s="20">
        <v>31400</v>
      </c>
    </row>
    <row r="59" spans="1:6" x14ac:dyDescent="0.3">
      <c r="B59" s="17">
        <f>SUM(B57:B58)</f>
        <v>81000</v>
      </c>
      <c r="D59" s="17">
        <f>SUM(D57:D58)</f>
        <v>81700</v>
      </c>
      <c r="F59" s="17">
        <f>SUM(F57:F58)</f>
        <v>81400</v>
      </c>
    </row>
  </sheetData>
  <pageMargins left="0.7" right="0.7" top="0.75" bottom="0.75" header="0.3" footer="0.3"/>
  <pageSetup paperSize="5" scale="85" orientation="portrait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0"/>
  <sheetViews>
    <sheetView view="pageLayout" topLeftCell="A49" zoomScaleNormal="100" workbookViewId="0">
      <selection activeCell="F40" sqref="F40"/>
    </sheetView>
  </sheetViews>
  <sheetFormatPr defaultColWidth="8.88671875" defaultRowHeight="17.399999999999999" x14ac:dyDescent="0.3"/>
  <cols>
    <col min="1" max="1" width="30.88671875" style="18" bestFit="1" customWidth="1"/>
    <col min="2" max="2" width="17.5546875" style="17" bestFit="1" customWidth="1"/>
    <col min="3" max="3" width="8.88671875" style="18"/>
    <col min="4" max="4" width="17.109375" style="17" bestFit="1" customWidth="1"/>
    <col min="5" max="5" width="8.88671875" style="18"/>
    <col min="6" max="6" width="17.109375" style="17" bestFit="1" customWidth="1"/>
    <col min="7" max="16384" width="8.88671875" style="18"/>
  </cols>
  <sheetData>
    <row r="1" spans="1:6" x14ac:dyDescent="0.3">
      <c r="A1" s="2"/>
      <c r="B1" s="12" t="s">
        <v>178</v>
      </c>
      <c r="C1" s="2"/>
      <c r="D1" s="12" t="s">
        <v>35</v>
      </c>
      <c r="E1" s="1"/>
      <c r="F1" s="12" t="s">
        <v>36</v>
      </c>
    </row>
    <row r="2" spans="1:6" x14ac:dyDescent="0.3">
      <c r="A2" s="2"/>
      <c r="B2" s="13" t="s">
        <v>151</v>
      </c>
      <c r="C2" s="2"/>
      <c r="D2" s="13" t="s">
        <v>151</v>
      </c>
      <c r="E2" s="1"/>
      <c r="F2" s="13" t="s">
        <v>179</v>
      </c>
    </row>
    <row r="3" spans="1:6" x14ac:dyDescent="0.3">
      <c r="A3" s="18" t="s">
        <v>112</v>
      </c>
    </row>
    <row r="4" spans="1:6" x14ac:dyDescent="0.3">
      <c r="A4" s="18" t="s">
        <v>113</v>
      </c>
      <c r="B4" s="17">
        <v>81000</v>
      </c>
      <c r="D4" s="17">
        <v>83300</v>
      </c>
      <c r="F4" s="17">
        <v>81000</v>
      </c>
    </row>
    <row r="5" spans="1:6" x14ac:dyDescent="0.3">
      <c r="A5" s="18" t="s">
        <v>114</v>
      </c>
      <c r="B5" s="17">
        <v>8500</v>
      </c>
      <c r="D5" s="17">
        <v>8300</v>
      </c>
      <c r="F5" s="17">
        <v>8300</v>
      </c>
    </row>
    <row r="6" spans="1:6" ht="18" thickBot="1" x14ac:dyDescent="0.35">
      <c r="A6" s="18" t="s">
        <v>115</v>
      </c>
      <c r="B6" s="20">
        <v>18500</v>
      </c>
      <c r="D6" s="20">
        <v>18500</v>
      </c>
      <c r="F6" s="20">
        <v>18500</v>
      </c>
    </row>
    <row r="7" spans="1:6" x14ac:dyDescent="0.3">
      <c r="B7" s="17">
        <f>SUM(B4:B6)</f>
        <v>108000</v>
      </c>
      <c r="D7" s="17">
        <f>SUM(D4:D6)</f>
        <v>110100</v>
      </c>
      <c r="F7" s="17">
        <f>SUM(F4:F6)</f>
        <v>107800</v>
      </c>
    </row>
    <row r="9" spans="1:6" x14ac:dyDescent="0.3">
      <c r="A9" s="18" t="s">
        <v>116</v>
      </c>
    </row>
    <row r="10" spans="1:6" x14ac:dyDescent="0.3">
      <c r="A10" s="18" t="s">
        <v>176</v>
      </c>
      <c r="B10" s="17">
        <v>40000</v>
      </c>
      <c r="D10" s="17">
        <v>40000</v>
      </c>
      <c r="F10" s="17">
        <v>30000</v>
      </c>
    </row>
    <row r="11" spans="1:6" ht="18" thickBot="1" x14ac:dyDescent="0.35">
      <c r="A11" s="18" t="s">
        <v>194</v>
      </c>
      <c r="B11" s="20">
        <v>41800</v>
      </c>
      <c r="D11" s="20">
        <v>41800</v>
      </c>
      <c r="F11" s="20">
        <v>41800</v>
      </c>
    </row>
    <row r="12" spans="1:6" x14ac:dyDescent="0.3">
      <c r="B12" s="17">
        <f>SUM(B10:B11)</f>
        <v>81800</v>
      </c>
      <c r="D12" s="17">
        <f>SUM(D10:D11)</f>
        <v>81800</v>
      </c>
      <c r="F12" s="17">
        <f>SUM(F10:F11)</f>
        <v>71800</v>
      </c>
    </row>
    <row r="14" spans="1:6" x14ac:dyDescent="0.3">
      <c r="A14" s="18" t="s">
        <v>117</v>
      </c>
    </row>
    <row r="15" spans="1:6" x14ac:dyDescent="0.3">
      <c r="A15" s="18" t="s">
        <v>118</v>
      </c>
      <c r="B15" s="17">
        <v>20600</v>
      </c>
      <c r="D15" s="17">
        <v>20900</v>
      </c>
      <c r="F15" s="17">
        <v>20600</v>
      </c>
    </row>
    <row r="16" spans="1:6" ht="18" thickBot="1" x14ac:dyDescent="0.35">
      <c r="A16" s="18" t="s">
        <v>163</v>
      </c>
      <c r="B16" s="20">
        <v>61800</v>
      </c>
      <c r="D16" s="20">
        <v>61800</v>
      </c>
      <c r="F16" s="20">
        <v>61800</v>
      </c>
    </row>
    <row r="17" spans="1:6" x14ac:dyDescent="0.3">
      <c r="B17" s="17">
        <f>SUM(B15:B16)</f>
        <v>82400</v>
      </c>
      <c r="D17" s="17">
        <f>SUM(D15:D16)</f>
        <v>82700</v>
      </c>
      <c r="F17" s="17">
        <f>SUM(F15:F16)</f>
        <v>82400</v>
      </c>
    </row>
    <row r="19" spans="1:6" x14ac:dyDescent="0.3">
      <c r="A19" s="18" t="s">
        <v>122</v>
      </c>
    </row>
    <row r="20" spans="1:6" x14ac:dyDescent="0.3">
      <c r="A20" s="18" t="s">
        <v>87</v>
      </c>
      <c r="B20" s="17">
        <v>120000</v>
      </c>
      <c r="D20" s="17">
        <v>120000</v>
      </c>
      <c r="F20" s="17">
        <v>120000</v>
      </c>
    </row>
    <row r="22" spans="1:6" x14ac:dyDescent="0.3">
      <c r="A22" s="18" t="s">
        <v>123</v>
      </c>
    </row>
    <row r="23" spans="1:6" x14ac:dyDescent="0.3">
      <c r="A23" s="18" t="s">
        <v>124</v>
      </c>
      <c r="B23" s="17">
        <v>40000</v>
      </c>
      <c r="D23" s="17">
        <v>42000</v>
      </c>
      <c r="F23" s="17">
        <v>40000</v>
      </c>
    </row>
    <row r="24" spans="1:6" x14ac:dyDescent="0.3">
      <c r="A24" s="18" t="s">
        <v>192</v>
      </c>
      <c r="B24" s="17">
        <v>2950</v>
      </c>
      <c r="D24" s="17">
        <v>9600</v>
      </c>
      <c r="F24" s="17">
        <v>0</v>
      </c>
    </row>
    <row r="25" spans="1:6" ht="18" thickBot="1" x14ac:dyDescent="0.35">
      <c r="A25" s="18" t="s">
        <v>149</v>
      </c>
      <c r="B25" s="20">
        <v>23100</v>
      </c>
      <c r="D25" s="20">
        <v>23100</v>
      </c>
      <c r="F25" s="20">
        <f>24800+8400</f>
        <v>33200</v>
      </c>
    </row>
    <row r="26" spans="1:6" x14ac:dyDescent="0.3">
      <c r="B26" s="17">
        <f>SUM(B23:B25)</f>
        <v>66050</v>
      </c>
      <c r="D26" s="17">
        <f>SUM(D23:D25)</f>
        <v>74700</v>
      </c>
      <c r="F26" s="17">
        <f>SUM(F23:F25)</f>
        <v>73200</v>
      </c>
    </row>
    <row r="28" spans="1:6" x14ac:dyDescent="0.3">
      <c r="A28" s="18" t="s">
        <v>125</v>
      </c>
    </row>
    <row r="29" spans="1:6" x14ac:dyDescent="0.3">
      <c r="A29" s="18" t="s">
        <v>160</v>
      </c>
      <c r="B29" s="17">
        <v>35500</v>
      </c>
      <c r="D29" s="17">
        <v>35500</v>
      </c>
      <c r="F29" s="17">
        <v>35500</v>
      </c>
    </row>
    <row r="31" spans="1:6" x14ac:dyDescent="0.3">
      <c r="A31" s="18" t="s">
        <v>126</v>
      </c>
    </row>
    <row r="32" spans="1:6" x14ac:dyDescent="0.3">
      <c r="A32" s="18" t="s">
        <v>165</v>
      </c>
      <c r="B32" s="36">
        <v>8000</v>
      </c>
      <c r="D32" s="17">
        <v>24000</v>
      </c>
      <c r="F32" s="36">
        <v>24000</v>
      </c>
    </row>
    <row r="33" spans="1:6" ht="18" thickBot="1" x14ac:dyDescent="0.35">
      <c r="A33" s="18" t="s">
        <v>127</v>
      </c>
      <c r="B33" s="20">
        <v>30900</v>
      </c>
      <c r="D33" s="20">
        <v>30900</v>
      </c>
      <c r="F33" s="20">
        <v>30900</v>
      </c>
    </row>
    <row r="34" spans="1:6" x14ac:dyDescent="0.3">
      <c r="B34" s="17">
        <f>SUM(B32:B33)</f>
        <v>38900</v>
      </c>
      <c r="D34" s="17">
        <f>SUM(D32:D33)</f>
        <v>54900</v>
      </c>
      <c r="F34" s="17">
        <f>SUM(F32:F33)</f>
        <v>54900</v>
      </c>
    </row>
    <row r="35" spans="1:6" x14ac:dyDescent="0.3">
      <c r="A35" s="18" t="s">
        <v>128</v>
      </c>
    </row>
    <row r="36" spans="1:6" x14ac:dyDescent="0.3">
      <c r="A36" s="18" t="s">
        <v>195</v>
      </c>
      <c r="B36" s="17">
        <v>26200</v>
      </c>
      <c r="D36" s="17">
        <v>26000</v>
      </c>
      <c r="F36" s="17">
        <v>76200</v>
      </c>
    </row>
    <row r="37" spans="1:6" ht="18" thickBot="1" x14ac:dyDescent="0.35">
      <c r="A37" s="18" t="s">
        <v>191</v>
      </c>
      <c r="B37" s="20">
        <v>39800</v>
      </c>
      <c r="D37" s="20">
        <v>50000</v>
      </c>
      <c r="F37" s="20">
        <v>0</v>
      </c>
    </row>
    <row r="38" spans="1:6" x14ac:dyDescent="0.3">
      <c r="B38" s="17">
        <f>SUM(B36:B37)</f>
        <v>66000</v>
      </c>
      <c r="D38" s="17">
        <f>SUM(D36:D37)</f>
        <v>76000</v>
      </c>
      <c r="F38" s="17">
        <f>SUM(F36:F37)</f>
        <v>76200</v>
      </c>
    </row>
    <row r="39" spans="1:6" x14ac:dyDescent="0.3">
      <c r="A39" s="18" t="s">
        <v>129</v>
      </c>
    </row>
    <row r="40" spans="1:6" x14ac:dyDescent="0.3">
      <c r="A40" s="18" t="s">
        <v>150</v>
      </c>
      <c r="B40" s="36">
        <v>8700</v>
      </c>
      <c r="D40" s="17">
        <v>106000</v>
      </c>
      <c r="F40" s="36">
        <v>106000</v>
      </c>
    </row>
    <row r="42" spans="1:6" x14ac:dyDescent="0.3">
      <c r="A42" s="18" t="s">
        <v>130</v>
      </c>
    </row>
    <row r="43" spans="1:6" x14ac:dyDescent="0.3">
      <c r="A43" s="18" t="s">
        <v>131</v>
      </c>
      <c r="B43" s="17">
        <v>53800</v>
      </c>
      <c r="D43" s="17">
        <v>53800</v>
      </c>
      <c r="F43" s="17">
        <v>53800</v>
      </c>
    </row>
    <row r="45" spans="1:6" x14ac:dyDescent="0.3">
      <c r="A45" s="18" t="s">
        <v>132</v>
      </c>
    </row>
    <row r="46" spans="1:6" x14ac:dyDescent="0.3">
      <c r="A46" s="18" t="s">
        <v>133</v>
      </c>
      <c r="B46" s="17">
        <v>90000</v>
      </c>
      <c r="D46" s="17">
        <v>90000</v>
      </c>
      <c r="F46" s="17">
        <v>90000</v>
      </c>
    </row>
    <row r="48" spans="1:6" x14ac:dyDescent="0.3">
      <c r="A48" s="18" t="s">
        <v>134</v>
      </c>
    </row>
    <row r="49" spans="1:6" x14ac:dyDescent="0.3">
      <c r="A49" s="18" t="s">
        <v>131</v>
      </c>
      <c r="B49" s="17">
        <v>100000</v>
      </c>
      <c r="D49" s="17">
        <v>100000</v>
      </c>
      <c r="F49" s="17">
        <v>100000</v>
      </c>
    </row>
    <row r="51" spans="1:6" x14ac:dyDescent="0.3">
      <c r="A51" s="18" t="s">
        <v>183</v>
      </c>
    </row>
    <row r="52" spans="1:6" x14ac:dyDescent="0.3">
      <c r="A52" s="18" t="s">
        <v>131</v>
      </c>
      <c r="B52" s="17">
        <v>14500</v>
      </c>
      <c r="D52" s="17">
        <v>0</v>
      </c>
      <c r="F52" s="17">
        <v>35000</v>
      </c>
    </row>
    <row r="53" spans="1:6" ht="18" thickBot="1" x14ac:dyDescent="0.35">
      <c r="A53" s="18" t="s">
        <v>185</v>
      </c>
      <c r="B53" s="20">
        <v>13333.32</v>
      </c>
      <c r="D53" s="20">
        <v>0</v>
      </c>
      <c r="F53" s="20">
        <v>39999.96</v>
      </c>
    </row>
    <row r="54" spans="1:6" x14ac:dyDescent="0.3">
      <c r="B54" s="17">
        <f>SUM(B52:B53)</f>
        <v>27833.32</v>
      </c>
      <c r="D54" s="25">
        <v>0</v>
      </c>
      <c r="F54" s="17">
        <f>SUM(F52:F53)</f>
        <v>74999.959999999992</v>
      </c>
    </row>
    <row r="56" spans="1:6" x14ac:dyDescent="0.3">
      <c r="A56" s="18" t="s">
        <v>184</v>
      </c>
    </row>
    <row r="57" spans="1:6" x14ac:dyDescent="0.3">
      <c r="A57" s="18" t="s">
        <v>158</v>
      </c>
      <c r="B57" s="17">
        <v>0</v>
      </c>
      <c r="D57" s="17">
        <v>0</v>
      </c>
      <c r="F57" s="17">
        <v>33000</v>
      </c>
    </row>
    <row r="59" spans="1:6" x14ac:dyDescent="0.3">
      <c r="A59" s="18" t="s">
        <v>135</v>
      </c>
      <c r="B59" s="17">
        <v>73300</v>
      </c>
      <c r="D59" s="17">
        <v>73500</v>
      </c>
      <c r="F59" s="17">
        <v>74600</v>
      </c>
    </row>
    <row r="61" spans="1:6" ht="18" thickBot="1" x14ac:dyDescent="0.35">
      <c r="A61" s="18" t="s">
        <v>136</v>
      </c>
      <c r="B61" s="20">
        <v>3200</v>
      </c>
      <c r="D61" s="20">
        <v>5000</v>
      </c>
      <c r="F61" s="20">
        <v>3200</v>
      </c>
    </row>
    <row r="62" spans="1:6" x14ac:dyDescent="0.3">
      <c r="A62" s="18" t="s">
        <v>137</v>
      </c>
      <c r="B62" s="17">
        <f>(Income!B43+Income!B51+Income!B58+Income2!B59+Income2!B55+Income2!B51+Income2!B46+Income2!B37+Income2!B31+Income2!B29+Income2!B22+Income2!B20+Income2!B17+Income2!B12+Income2!B8+Income3!B61+Income3!B59+Income3!B49+Income3!B46+Income3!B43+Income3!B40+Income3!B38+Income3!B34+Income3!B29+Income3!B26+Income3!B20+Income3!B17+Income3!B12+Income3!B7+B57+Income2!B54)</f>
        <v>3584400</v>
      </c>
      <c r="C62" s="17"/>
      <c r="D62" s="17">
        <f>(Income!D43+Income!D51+Income!D58+Income2!D59+Income2!D55+Income2!D51+Income2!D46+Income2!D37+Income2!D31+Income2!D29+Income2!D22+Income2!D20+Income2!D17+Income2!D12+Income2!D8+Income3!D61+Income3!D59+Income3!D49+Income3!D46+Income3!D43+Income3!D40+Income3!D38+Income3!D34+Income3!D29+Income3!D26+Income3!D20+Income3!D17+Income3!D12+Income3!D7+D57+D54)</f>
        <v>3766800</v>
      </c>
      <c r="E62" s="17"/>
      <c r="F62" s="17">
        <f>(Income!F43+Income!F51+Income!F58+Income2!F59+Income2!F55+Income2!F51+Income2!F46+Income2!F37+Income2!F31+Income2!F29+Income2!F22+Income2!F20+Income2!F17+Income2!F12+Income2!F8+Income3!F61+Income3!F59+Income3!F49+Income3!F46+Income3!F43+Income3!F40+Income3!F38+Income3!F34+Income3!F29+Income3!F26+Income3!F20+Income3!F17+Income3!F12+Income3!F7+F57+F54)</f>
        <v>3970999.96</v>
      </c>
    </row>
    <row r="63" spans="1:6" x14ac:dyDescent="0.3">
      <c r="B63" s="18"/>
    </row>
    <row r="64" spans="1:6" x14ac:dyDescent="0.3">
      <c r="B64" s="18"/>
      <c r="D64" s="18"/>
      <c r="F64" s="18"/>
    </row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</sheetData>
  <pageMargins left="0.7" right="0.7" top="0.75" bottom="0.75" header="0.3" footer="0.3"/>
  <pageSetup paperSize="5" scale="82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6854-F14E-4F1F-9F0B-22983A2CFDDE}">
  <sheetPr>
    <pageSetUpPr fitToPage="1"/>
  </sheetPr>
  <dimension ref="A1:H20"/>
  <sheetViews>
    <sheetView view="pageLayout" zoomScaleNormal="100" workbookViewId="0"/>
  </sheetViews>
  <sheetFormatPr defaultColWidth="8.88671875" defaultRowHeight="17.399999999999999" x14ac:dyDescent="0.3"/>
  <cols>
    <col min="1" max="1" width="30.88671875" style="18" bestFit="1" customWidth="1"/>
    <col min="2" max="2" width="17.5546875" style="17" bestFit="1" customWidth="1"/>
    <col min="3" max="3" width="8.5546875" style="17" customWidth="1"/>
    <col min="4" max="4" width="17.5546875" style="17" customWidth="1"/>
    <col min="5" max="5" width="7.33203125" style="18" customWidth="1"/>
    <col min="6" max="6" width="17.109375" style="17" bestFit="1" customWidth="1"/>
    <col min="7" max="7" width="0" style="18" hidden="1" customWidth="1"/>
    <col min="8" max="8" width="16" style="17" bestFit="1" customWidth="1"/>
    <col min="9" max="16384" width="8.88671875" style="18"/>
  </cols>
  <sheetData>
    <row r="1" spans="1:8" x14ac:dyDescent="0.3">
      <c r="C1" s="31" t="s">
        <v>146</v>
      </c>
    </row>
    <row r="2" spans="1:8" x14ac:dyDescent="0.3">
      <c r="E2" s="22"/>
    </row>
    <row r="3" spans="1:8" x14ac:dyDescent="0.3">
      <c r="B3" s="12" t="s">
        <v>178</v>
      </c>
      <c r="C3" s="12"/>
      <c r="D3" s="12" t="s">
        <v>35</v>
      </c>
      <c r="E3" s="2"/>
      <c r="F3" s="12" t="s">
        <v>36</v>
      </c>
      <c r="H3" s="18"/>
    </row>
    <row r="4" spans="1:8" x14ac:dyDescent="0.3">
      <c r="B4" s="13" t="s">
        <v>151</v>
      </c>
      <c r="C4" s="13"/>
      <c r="D4" s="13" t="s">
        <v>151</v>
      </c>
      <c r="E4" s="2"/>
      <c r="F4" s="13" t="s">
        <v>179</v>
      </c>
      <c r="H4" s="18"/>
    </row>
    <row r="5" spans="1:8" x14ac:dyDescent="0.3">
      <c r="A5" s="18" t="s">
        <v>138</v>
      </c>
      <c r="B5" s="17">
        <v>1000</v>
      </c>
      <c r="D5" s="17">
        <v>10000</v>
      </c>
      <c r="F5" s="17">
        <v>0</v>
      </c>
      <c r="H5" s="18"/>
    </row>
    <row r="6" spans="1:8" x14ac:dyDescent="0.3">
      <c r="A6" s="18" t="s">
        <v>139</v>
      </c>
      <c r="B6" s="17">
        <v>2000</v>
      </c>
      <c r="D6" s="17">
        <v>2000</v>
      </c>
      <c r="F6" s="17">
        <v>0</v>
      </c>
      <c r="H6" s="18"/>
    </row>
    <row r="7" spans="1:8" x14ac:dyDescent="0.3">
      <c r="A7" s="18" t="s">
        <v>140</v>
      </c>
      <c r="B7" s="17">
        <v>10000</v>
      </c>
      <c r="D7" s="17">
        <v>100000</v>
      </c>
      <c r="F7" s="17">
        <v>150000</v>
      </c>
      <c r="H7" s="18"/>
    </row>
    <row r="8" spans="1:8" x14ac:dyDescent="0.3">
      <c r="A8" s="18" t="s">
        <v>141</v>
      </c>
      <c r="B8" s="17">
        <v>6000</v>
      </c>
      <c r="D8" s="17">
        <v>6000</v>
      </c>
      <c r="F8" s="17">
        <v>0</v>
      </c>
      <c r="H8" s="18"/>
    </row>
    <row r="9" spans="1:8" x14ac:dyDescent="0.3">
      <c r="A9" s="18" t="s">
        <v>142</v>
      </c>
      <c r="B9" s="17">
        <v>2000</v>
      </c>
      <c r="D9" s="17">
        <v>10000</v>
      </c>
      <c r="F9" s="17">
        <v>0</v>
      </c>
      <c r="H9" s="18"/>
    </row>
    <row r="10" spans="1:8" x14ac:dyDescent="0.3">
      <c r="A10" s="18" t="s">
        <v>143</v>
      </c>
      <c r="B10" s="17">
        <v>5000</v>
      </c>
      <c r="D10" s="17">
        <v>5000</v>
      </c>
      <c r="F10" s="17">
        <v>0</v>
      </c>
      <c r="H10" s="18"/>
    </row>
    <row r="11" spans="1:8" x14ac:dyDescent="0.3">
      <c r="A11" s="18" t="s">
        <v>144</v>
      </c>
      <c r="B11" s="17">
        <v>71000</v>
      </c>
      <c r="D11" s="17">
        <v>150000</v>
      </c>
      <c r="F11" s="17">
        <v>150000</v>
      </c>
      <c r="H11" s="18"/>
    </row>
    <row r="12" spans="1:8" x14ac:dyDescent="0.3">
      <c r="A12" s="18" t="s">
        <v>166</v>
      </c>
      <c r="B12" s="17">
        <v>40000</v>
      </c>
      <c r="D12" s="17">
        <v>50000</v>
      </c>
      <c r="F12" s="17">
        <v>50000</v>
      </c>
      <c r="H12" s="18"/>
    </row>
    <row r="13" spans="1:8" x14ac:dyDescent="0.3">
      <c r="A13" s="18" t="s">
        <v>177</v>
      </c>
      <c r="B13" s="17">
        <v>25000</v>
      </c>
      <c r="D13" s="17">
        <v>50000</v>
      </c>
      <c r="F13" s="17">
        <v>25000</v>
      </c>
      <c r="H13" s="18"/>
    </row>
    <row r="14" spans="1:8" x14ac:dyDescent="0.3">
      <c r="A14" s="18" t="s">
        <v>180</v>
      </c>
      <c r="B14" s="25">
        <v>100000</v>
      </c>
      <c r="C14" s="25"/>
      <c r="D14" s="25">
        <v>100000</v>
      </c>
      <c r="F14" s="29">
        <v>25000</v>
      </c>
      <c r="H14" s="18"/>
    </row>
    <row r="15" spans="1:8" x14ac:dyDescent="0.3">
      <c r="A15" s="26" t="s">
        <v>153</v>
      </c>
      <c r="B15" s="25">
        <v>1100000</v>
      </c>
      <c r="C15" s="25"/>
      <c r="D15" s="25">
        <v>1100000</v>
      </c>
      <c r="F15" s="25">
        <v>0</v>
      </c>
      <c r="H15" s="18"/>
    </row>
    <row r="16" spans="1:8" x14ac:dyDescent="0.3">
      <c r="A16" s="26" t="s">
        <v>152</v>
      </c>
      <c r="B16" s="25">
        <v>58000</v>
      </c>
      <c r="C16" s="25"/>
      <c r="D16" s="25">
        <v>60000</v>
      </c>
      <c r="F16" s="25">
        <v>0</v>
      </c>
      <c r="H16" s="18"/>
    </row>
    <row r="17" spans="1:8" x14ac:dyDescent="0.3">
      <c r="A17" s="26" t="s">
        <v>154</v>
      </c>
      <c r="B17" s="25">
        <v>60000</v>
      </c>
      <c r="C17" s="25"/>
      <c r="D17" s="25">
        <v>70000</v>
      </c>
      <c r="E17" s="26"/>
      <c r="F17" s="25">
        <v>0</v>
      </c>
      <c r="H17" s="18"/>
    </row>
    <row r="18" spans="1:8" x14ac:dyDescent="0.3">
      <c r="A18" s="18" t="s">
        <v>182</v>
      </c>
      <c r="B18" s="25">
        <v>0</v>
      </c>
      <c r="C18" s="25"/>
      <c r="D18" s="25">
        <v>0</v>
      </c>
      <c r="F18" s="25">
        <v>1400000</v>
      </c>
      <c r="H18" s="18"/>
    </row>
    <row r="19" spans="1:8" ht="21" x14ac:dyDescent="0.6">
      <c r="A19" s="24" t="s">
        <v>181</v>
      </c>
      <c r="B19" s="34">
        <v>0</v>
      </c>
      <c r="C19" s="25"/>
      <c r="D19" s="34">
        <v>0</v>
      </c>
      <c r="F19" s="34">
        <v>62000</v>
      </c>
    </row>
    <row r="20" spans="1:8" x14ac:dyDescent="0.3">
      <c r="A20" s="18" t="s">
        <v>147</v>
      </c>
      <c r="B20" s="17">
        <f>SUM(B5:B17)</f>
        <v>1480000</v>
      </c>
      <c r="D20" s="17">
        <f>SUM(D5:D17)</f>
        <v>1713000</v>
      </c>
      <c r="F20" s="17">
        <f>SUM(F5:F19)</f>
        <v>1862000</v>
      </c>
    </row>
  </sheetData>
  <pageMargins left="0.7" right="0.7" top="0.75" bottom="0.75" header="0.3" footer="0.3"/>
  <pageSetup paperSize="5" scale="91" orientation="portrait" r:id="rId1"/>
  <headerFoot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Expenses</vt:lpstr>
      <vt:lpstr>Income</vt:lpstr>
      <vt:lpstr>Income2</vt:lpstr>
      <vt:lpstr>Income3</vt:lpstr>
      <vt:lpstr>Capital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Jackie Flanagan</cp:lastModifiedBy>
  <cp:lastPrinted>2021-03-10T14:36:51Z</cp:lastPrinted>
  <dcterms:created xsi:type="dcterms:W3CDTF">2018-01-19T18:21:48Z</dcterms:created>
  <dcterms:modified xsi:type="dcterms:W3CDTF">2021-03-16T14:41:32Z</dcterms:modified>
</cp:coreProperties>
</file>